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ctrlProps/ctrlProp20.xml" ContentType="application/vnd.ms-excel.controlproperties+xml"/>
  <Override PartName="/xl/drawings/drawing9.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0.xml" ContentType="application/vnd.openxmlformats-officedocument.drawing+xml"/>
  <Override PartName="/xl/ctrlProps/ctrlProp26.xml" ContentType="application/vnd.ms-excel.controlproperties+xml"/>
  <Override PartName="/xl/drawings/drawing11.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66925"/>
  <mc:AlternateContent xmlns:mc="http://schemas.openxmlformats.org/markup-compatibility/2006">
    <mc:Choice Requires="x15">
      <x15ac:absPath xmlns:x15ac="http://schemas.microsoft.com/office/spreadsheetml/2010/11/ac" url="W:\11 Lehrmittel\11.01 Grundbildung\11.01.02 Lerndokumentation Forstwart\Aktuelle Version ab 2024\Aktuelle Version pdf_2023\Formulare für Website\"/>
    </mc:Choice>
  </mc:AlternateContent>
  <xr:revisionPtr revIDLastSave="0" documentId="13_ncr:1_{3A250052-3BF3-4656-BB7C-3AF3B7A2750B}" xr6:coauthVersionLast="47" xr6:coauthVersionMax="47" xr10:uidLastSave="{00000000-0000-0000-0000-000000000000}"/>
  <bookViews>
    <workbookView xWindow="-25710" yWindow="645" windowWidth="21600" windowHeight="12645" tabRatio="953" firstSheet="6" activeTab="17" xr2:uid="{00000000-000D-0000-FFFF-FFFF00000000}"/>
  </bookViews>
  <sheets>
    <sheet name="informazioni" sheetId="31" r:id="rId1"/>
    <sheet name="esempio" sheetId="33" r:id="rId2"/>
    <sheet name="1. Sem. a" sheetId="34" r:id="rId3"/>
    <sheet name="1. Sem. b" sheetId="4" r:id="rId4"/>
    <sheet name="Bildungb. 1. S." sheetId="42" r:id="rId5"/>
    <sheet name="2. Sem. a" sheetId="14" r:id="rId6"/>
    <sheet name="2. Sem. b" sheetId="35" r:id="rId7"/>
    <sheet name="Bildungb. 2. S." sheetId="47" r:id="rId8"/>
    <sheet name="3. Sem. a" sheetId="36" r:id="rId9"/>
    <sheet name="3. Sem. b" sheetId="37" r:id="rId10"/>
    <sheet name="Bildungb. 3. S." sheetId="48" r:id="rId11"/>
    <sheet name="4. Sem. a" sheetId="38" r:id="rId12"/>
    <sheet name="4. Sem. b" sheetId="39" r:id="rId13"/>
    <sheet name="Bildungb. 4. S." sheetId="49" r:id="rId14"/>
    <sheet name="5. Sem. a" sheetId="41" r:id="rId15"/>
    <sheet name="5. Sem. b" sheetId="40" r:id="rId16"/>
    <sheet name="Bildungb. 5. S." sheetId="50" r:id="rId17"/>
    <sheet name="Sem. 1 -5" sheetId="13" r:id="rId18"/>
  </sheets>
  <externalReferences>
    <externalReference r:id="rId19"/>
  </externalReferences>
  <definedNames>
    <definedName name="_Toc113098489" localSheetId="0">informazioni!#REF!</definedName>
    <definedName name="_xlnm.Print_Area" localSheetId="4">'Bildungb. 1. S.'!$A$1:$J$36</definedName>
    <definedName name="_xlnm.Print_Area" localSheetId="7">'Bildungb. 2. S.'!$A$1:$J$36</definedName>
    <definedName name="_xlnm.Print_Area" localSheetId="10">'Bildungb. 3. S.'!$A$1:$J$36</definedName>
    <definedName name="_xlnm.Print_Area" localSheetId="13">'Bildungb. 4. S.'!$A$1:$J$36</definedName>
    <definedName name="_xlnm.Print_Area" localSheetId="16">'Bildungb. 5. S.'!$A$1:$J$36</definedName>
    <definedName name="_xlnm.Print_Area" localSheetId="1">esempio!$A$1:$K$27</definedName>
    <definedName name="_xlnm.Print_Area" localSheetId="0">informazioni!$A$1:$H$27</definedName>
    <definedName name="_xlnm.Print_Area" localSheetId="17">'Sem. 1 -5'!$A$1:$I$25</definedName>
    <definedName name="Z_0B43FBCB_C830_11DC_8DB8_001B63993140_.wvu.PrintArea" localSheetId="1" hidden="1">esempio!$A$1:$K$27</definedName>
    <definedName name="Z_0B43FBCB_C830_11DC_8DB8_001B63993140_.wvu.PrintArea" localSheetId="0" hidden="1">informazioni!$A$1:$H$27</definedName>
  </definedNames>
  <calcPr calcId="191029"/>
  <customWorkbookViews>
    <customWorkbookView name="Rolf Dürig - Persönliche Ansicht" guid="{0B43FBCB-C830-11DC-8DB8-001B63993140}" mergeInterval="0" personalView="1" xWindow="183" yWindow="114" windowWidth="1056" windowHeight="679" tabRatio="953" activeSheetId="4" showFormula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D18" i="50"/>
  <c r="C3" i="50"/>
  <c r="C4" i="50"/>
  <c r="C2" i="50"/>
  <c r="D18" i="49"/>
  <c r="C3" i="49"/>
  <c r="C4" i="49"/>
  <c r="C2" i="49"/>
  <c r="D18" i="48"/>
  <c r="C3" i="48"/>
  <c r="C4" i="48"/>
  <c r="C2" i="47"/>
  <c r="C2" i="48"/>
  <c r="D18" i="47"/>
  <c r="C3" i="42"/>
  <c r="C2" i="42"/>
  <c r="C4" i="47"/>
  <c r="C4" i="42"/>
  <c r="C3" i="47"/>
  <c r="K10" i="4"/>
  <c r="K11" i="4"/>
  <c r="K14" i="4"/>
  <c r="K16" i="4"/>
  <c r="K21" i="4"/>
  <c r="K22" i="4"/>
  <c r="K23" i="4"/>
  <c r="H24" i="4"/>
  <c r="K12" i="4"/>
  <c r="K13" i="4"/>
  <c r="K15" i="4"/>
  <c r="K17" i="4"/>
  <c r="K18" i="4"/>
  <c r="K19" i="4"/>
  <c r="K20" i="4"/>
  <c r="K24" i="4"/>
  <c r="E19" i="13"/>
  <c r="E20" i="13"/>
  <c r="E21" i="13"/>
  <c r="D18" i="42"/>
  <c r="B26" i="50"/>
  <c r="F14" i="50"/>
  <c r="F15" i="50"/>
  <c r="F16" i="50"/>
  <c r="F17" i="50"/>
  <c r="F18" i="50"/>
  <c r="J21" i="50"/>
  <c r="J23" i="50"/>
  <c r="J22" i="50"/>
  <c r="B26" i="49"/>
  <c r="F14" i="49"/>
  <c r="F15" i="49"/>
  <c r="F16" i="49"/>
  <c r="F17" i="49"/>
  <c r="F18" i="49"/>
  <c r="J21" i="49"/>
  <c r="J23" i="49"/>
  <c r="J22" i="49"/>
  <c r="B26" i="48"/>
  <c r="F14" i="48"/>
  <c r="F15" i="48"/>
  <c r="F16" i="48"/>
  <c r="F17" i="48"/>
  <c r="F18" i="48"/>
  <c r="J21" i="48"/>
  <c r="J23" i="48"/>
  <c r="J22" i="48"/>
  <c r="B26" i="47"/>
  <c r="F14" i="47"/>
  <c r="F15" i="47"/>
  <c r="F16" i="47"/>
  <c r="F17" i="47"/>
  <c r="F18" i="47"/>
  <c r="J21" i="47"/>
  <c r="J23" i="47"/>
  <c r="J22" i="47"/>
  <c r="B26" i="42"/>
  <c r="F14" i="42"/>
  <c r="F15" i="42"/>
  <c r="F16" i="42"/>
  <c r="F17" i="42"/>
  <c r="F18" i="42"/>
  <c r="J21" i="42"/>
  <c r="J22" i="42"/>
  <c r="J23" i="42"/>
  <c r="I19" i="13"/>
  <c r="H19" i="13"/>
  <c r="G19" i="13"/>
  <c r="F19" i="13"/>
  <c r="I18" i="13"/>
  <c r="H18" i="13"/>
  <c r="G18" i="13"/>
  <c r="E13" i="13"/>
  <c r="E12" i="13"/>
  <c r="E11" i="13"/>
  <c r="E10" i="13"/>
  <c r="E9" i="13"/>
  <c r="C4" i="13"/>
  <c r="C3" i="13"/>
  <c r="C2" i="13"/>
  <c r="C4" i="14"/>
  <c r="C4" i="36"/>
  <c r="C4" i="37"/>
  <c r="C3" i="36"/>
  <c r="C3" i="37"/>
  <c r="C3" i="14"/>
  <c r="C2" i="4"/>
  <c r="C2" i="36"/>
  <c r="C2" i="37"/>
  <c r="K22" i="41"/>
  <c r="K21" i="41"/>
  <c r="K20" i="41"/>
  <c r="K19" i="41"/>
  <c r="K18" i="41"/>
  <c r="K17" i="41"/>
  <c r="K16" i="41"/>
  <c r="K15" i="41"/>
  <c r="K14" i="41"/>
  <c r="K13" i="41"/>
  <c r="K12" i="41"/>
  <c r="K11" i="41"/>
  <c r="K10" i="41"/>
  <c r="K9" i="41"/>
  <c r="H23" i="41"/>
  <c r="K23" i="41"/>
  <c r="C4" i="41"/>
  <c r="C3" i="41"/>
  <c r="C2" i="41"/>
  <c r="K23" i="40"/>
  <c r="K22" i="40"/>
  <c r="K21" i="40"/>
  <c r="K20" i="40"/>
  <c r="K19" i="40"/>
  <c r="K18" i="40"/>
  <c r="K17" i="40"/>
  <c r="K16" i="40"/>
  <c r="K15" i="40"/>
  <c r="K14" i="40"/>
  <c r="K13" i="40"/>
  <c r="K12" i="40"/>
  <c r="K11" i="40"/>
  <c r="K10" i="40"/>
  <c r="H24" i="40"/>
  <c r="K24" i="40"/>
  <c r="C4" i="40"/>
  <c r="C3" i="40"/>
  <c r="C2" i="40"/>
  <c r="K23" i="39"/>
  <c r="K22" i="39"/>
  <c r="K21" i="39"/>
  <c r="K20" i="39"/>
  <c r="K19" i="39"/>
  <c r="K18" i="39"/>
  <c r="K17" i="39"/>
  <c r="K16" i="39"/>
  <c r="K15" i="39"/>
  <c r="K14" i="39"/>
  <c r="K13" i="39"/>
  <c r="K12" i="39"/>
  <c r="K11" i="39"/>
  <c r="K10" i="39"/>
  <c r="H24" i="39"/>
  <c r="K24" i="39"/>
  <c r="C4" i="39"/>
  <c r="C3" i="39"/>
  <c r="C2" i="39"/>
  <c r="K22" i="38"/>
  <c r="K21" i="38"/>
  <c r="K20" i="38"/>
  <c r="K19" i="38"/>
  <c r="K18" i="38"/>
  <c r="K17" i="38"/>
  <c r="K16" i="38"/>
  <c r="K15" i="38"/>
  <c r="K14" i="38"/>
  <c r="K13" i="38"/>
  <c r="K12" i="38"/>
  <c r="K11" i="38"/>
  <c r="K10" i="38"/>
  <c r="K9" i="38"/>
  <c r="H23" i="38"/>
  <c r="K23" i="38"/>
  <c r="C4" i="38"/>
  <c r="C3" i="38"/>
  <c r="C2" i="38"/>
  <c r="C2" i="14"/>
  <c r="K23" i="37"/>
  <c r="K22" i="37"/>
  <c r="K21" i="37"/>
  <c r="K20" i="37"/>
  <c r="K19" i="37"/>
  <c r="K18" i="37"/>
  <c r="K17" i="37"/>
  <c r="K16" i="37"/>
  <c r="K15" i="37"/>
  <c r="K14" i="37"/>
  <c r="K13" i="37"/>
  <c r="K12" i="37"/>
  <c r="K11" i="37"/>
  <c r="K10" i="37"/>
  <c r="H24" i="37"/>
  <c r="K24" i="37"/>
  <c r="K22" i="36"/>
  <c r="K21" i="36"/>
  <c r="K20" i="36"/>
  <c r="K19" i="36"/>
  <c r="K18" i="36"/>
  <c r="K17" i="36"/>
  <c r="K16" i="36"/>
  <c r="K15" i="36"/>
  <c r="K14" i="36"/>
  <c r="K13" i="36"/>
  <c r="K12" i="36"/>
  <c r="K11" i="36"/>
  <c r="K10" i="36"/>
  <c r="K9" i="36"/>
  <c r="H23" i="36"/>
  <c r="K23" i="36"/>
  <c r="K23" i="35"/>
  <c r="K22" i="35"/>
  <c r="K21" i="35"/>
  <c r="K20" i="35"/>
  <c r="K19" i="35"/>
  <c r="K18" i="35"/>
  <c r="K17" i="35"/>
  <c r="K16" i="35"/>
  <c r="K15" i="35"/>
  <c r="K14" i="35"/>
  <c r="K13" i="35"/>
  <c r="K12" i="35"/>
  <c r="K11" i="35"/>
  <c r="K10" i="35"/>
  <c r="H24" i="35"/>
  <c r="K24" i="35"/>
  <c r="C4" i="35"/>
  <c r="C3" i="35"/>
  <c r="C2" i="35"/>
  <c r="C4" i="4"/>
  <c r="K9" i="34"/>
  <c r="K10" i="34"/>
  <c r="K11" i="34"/>
  <c r="K12" i="34"/>
  <c r="K13" i="34"/>
  <c r="K14" i="34"/>
  <c r="K15" i="34"/>
  <c r="K16" i="34"/>
  <c r="K17" i="34"/>
  <c r="K18" i="34"/>
  <c r="K19" i="34"/>
  <c r="K20" i="34"/>
  <c r="K21" i="34"/>
  <c r="K22" i="34"/>
  <c r="F20" i="13"/>
  <c r="I21" i="13"/>
  <c r="H20" i="13"/>
  <c r="G20" i="13"/>
  <c r="F18" i="13"/>
  <c r="K23" i="14"/>
  <c r="H23" i="14"/>
  <c r="K22" i="14"/>
  <c r="K21" i="14"/>
  <c r="K20" i="14"/>
  <c r="K19" i="14"/>
  <c r="K18" i="14"/>
  <c r="K17" i="14"/>
  <c r="K16" i="14"/>
  <c r="K15" i="14"/>
  <c r="K14" i="14"/>
  <c r="K13" i="14"/>
  <c r="K12" i="14"/>
  <c r="K11" i="14"/>
  <c r="K10" i="14"/>
  <c r="K9" i="14"/>
  <c r="K23" i="33"/>
  <c r="H23" i="33"/>
  <c r="K22" i="33"/>
  <c r="K21" i="33"/>
  <c r="K20" i="33"/>
  <c r="K19" i="33"/>
  <c r="K18" i="33"/>
  <c r="K17" i="33"/>
  <c r="K16" i="33"/>
  <c r="K15" i="33"/>
  <c r="K14" i="33"/>
  <c r="K13" i="33"/>
  <c r="K12" i="33"/>
  <c r="K11" i="33"/>
  <c r="K10" i="33"/>
  <c r="K9" i="33"/>
  <c r="H23" i="34"/>
  <c r="K23" i="34"/>
  <c r="E18" i="13"/>
  <c r="I20" i="13"/>
  <c r="H21" i="13"/>
  <c r="G21" i="13"/>
  <c r="F21" i="13"/>
</calcChain>
</file>

<file path=xl/sharedStrings.xml><?xml version="1.0" encoding="utf-8"?>
<sst xmlns="http://schemas.openxmlformats.org/spreadsheetml/2006/main" count="913" uniqueCount="213">
  <si>
    <t>…………………………………………………………….</t>
  </si>
  <si>
    <t>……………………………………………………..</t>
  </si>
  <si>
    <t>……………………………………………………………</t>
  </si>
  <si>
    <t xml:space="preserve"> </t>
  </si>
  <si>
    <t>……………………………………..………</t>
  </si>
  <si>
    <t>Lyss</t>
  </si>
  <si>
    <t>Informazioni inerenti al presente programma di valutazione</t>
  </si>
  <si>
    <t>È possibile scrivere solo nelle caselle bianche. Le caselle colorate sono protette e non consentono l’inserimento di testi. Queste caselle colorate sono in parte provviste di collegamenti che riportano automaticamente in altre caselle o altri fogli i dati inseriti.</t>
  </si>
  <si>
    <t>Le note NON vanno calcolate. Il programma procede al calcolo in base ai dati immessi!</t>
  </si>
  <si>
    <t>Il valore immesso per ogni voce non deve superare il punteggio massimo possibile. Se questo è superato, il programma genera un messaggio d’errore!</t>
  </si>
  <si>
    <t>I due moduli di valutazione compilati semestralmente vanno trasmessi all’ufficio cantonale competente al termine di ogni semestre. Lo stesso vale per il foglio riservato al riassunto delle note di semestre e alla sintesi dei semestri da 1 a 5.</t>
  </si>
  <si>
    <t>È strettamente necessario motivare la valutazione. Le note devono essere appellabili. Vale a dire che la persona in formazione ha la possibilità di opporsi alla nota assegnata nell’ambito della procedura di qualificazione. In tale caso, chi ha dato la valutazione dev'essere in grado di giustificarla in base agli appunti redatti. È obbligatorio e molto importante comunicare la nota alla persona in formazione e farle firmare il modulo di valutazione.</t>
  </si>
  <si>
    <t>I moduli di valutazione compilati in modo incorretto e/o incompleto saranno respinti.</t>
  </si>
  <si>
    <t>Obiettivo</t>
  </si>
  <si>
    <t>Con la documentazione dell’apprendimento, la persona in formazione allestisce uno strumento completo relativo ad attività e situazioni di tutto il suo periodo di formazione. L’elaborazione autonoma e scritta di attività pratiche svolte personalmente migliora l’effetto didattico.</t>
  </si>
  <si>
    <t>Ruolo del formatore / della formatrice professionale</t>
  </si>
  <si>
    <t xml:space="preserve">Il formatore / La formatrice deve aiutare la persona in formazione nella scelta dell’argomento, accompagnarla durante lo svolgimento dei lavori e redigere un riscontro dopo ogni lavoro, con il modulo d’accompagnamento corrispondente.  </t>
  </si>
  <si>
    <t>Termine di consegna</t>
  </si>
  <si>
    <t>Due lavori per volta, al più tardi alla fine di ogni semestre, dal 1° al 5°</t>
  </si>
  <si>
    <t>Requisiti</t>
  </si>
  <si>
    <t xml:space="preserve">Durante il tirocinio, le persone in formazione devono redigere cinque rapporti di lavoro con un calcolo semplice, un calcolo dettagliato e completo, unâ€™osservazione della natura, uno studio comparativo, un rapporto su unâ€™escursione e una descrizione dellâ€™azienda (vedi tabella seguente). Le persone in formazione che svolgono un tirocinio ridotto devono consegnare complessivamente 6 lavori (per 3 semestri). </t>
  </si>
  <si>
    <t>Base legale</t>
  </si>
  <si>
    <t xml:space="preserve">Art. 12 dell’ordinanza del 12 giugno 2019 sulla formazione professionale di base dei selvicoltori AFC </t>
  </si>
  <si>
    <t>Tipo di rapporto</t>
  </si>
  <si>
    <t>Contenuto</t>
  </si>
  <si>
    <r>
      <t xml:space="preserve">Quantità 
</t>
    </r>
    <r>
      <rPr>
        <i/>
        <sz val="9"/>
        <rFont val="Arial"/>
        <family val="2"/>
      </rPr>
      <t>(per semestre)</t>
    </r>
  </si>
  <si>
    <r>
      <t>Quantità</t>
    </r>
    <r>
      <rPr>
        <i/>
        <sz val="9"/>
        <rFont val="Arial"/>
        <family val="2"/>
      </rPr>
      <t xml:space="preserve"> 
(5 semestri)</t>
    </r>
  </si>
  <si>
    <t>Rapporti di lavoro</t>
  </si>
  <si>
    <t xml:space="preserve">Per ogni semestre va scelto un lavoro fra i cinque tipi menzionati (alla fine del 5° semestre dev’essere raggiunto il numero dei lavori richiesti dal 1° al 5° semestre, ossia un lavoro per ciascun tipo)
</t>
  </si>
  <si>
    <t xml:space="preserve">Calcoli </t>
  </si>
  <si>
    <t>&gt; alcolo dei costi e del tempo necessari per un lavoro;
&gt; calcolo preventivo o calcolo consuntivo (secondo l’obiettivo di valutazione g1.5).</t>
  </si>
  <si>
    <t xml:space="preserve">&gt; osservazioni a lungo termine (sull’arco di 6 mesi) di un processo nella natura (pianta, animale ecc.);
&gt; descrizione delle osservazioni e dei cambiamenti
</t>
  </si>
  <si>
    <t>&gt; rapporti elaborati dalla persona in formazione su lavori svolti personalmente durante il suo tirocinio;
&gt; dove ciò è possibile, con calcolo/stima dei costi semplice</t>
  </si>
  <si>
    <t>&gt; trattamento di una problematica con ponderazione di vantaggi e svantaggi e formulazione di conclusioni</t>
  </si>
  <si>
    <t xml:space="preserve">Osservazione della natura </t>
  </si>
  <si>
    <t xml:space="preserve">Studio comparativo </t>
  </si>
  <si>
    <t xml:space="preserve">Descrizione di un’escursione o di un viaggio </t>
  </si>
  <si>
    <t xml:space="preserve">Descrizione dell’azienda </t>
  </si>
  <si>
    <t>&gt; descrizione di un’escursione o di un viaggio in ambito forestale</t>
  </si>
  <si>
    <t>&gt; descrizione della propria azienda di tirocinio</t>
  </si>
  <si>
    <t>Numero totale dei lavori</t>
  </si>
  <si>
    <t>Altre indicazioni</t>
  </si>
  <si>
    <t>Indicazioni dettagliate relative a questo incarico si trovano nella raccolta «Documentazione dell' apprendimento in azienda», disponibile presso Codoc. Sul sito web www.codoc.ch è possibile scaricare modelli di relazioni, un incarico di lavoro e un ausilio alla pianificazione. Link:  https://www.codoc.ch/it/strumenti-per-lapprendistato/persone-in-formazione/documentazione-dellapprendimento/</t>
  </si>
  <si>
    <t>Valutazione</t>
  </si>
  <si>
    <t xml:space="preserve">Il formatore / la formatrice, valuta ogni lavoro/rapporto con il modulo per la valutazione della documentazione dell’apprendimento (pagina 2). Discute le valutazioni e le note con la persona in formazione.  
Le note dei singoli lavori/rapporti saranno riportate nell’apposito modulo (pagina 3, tabella 2). La nota semestrale che ne risulta, sarà registrata sotto la voce 5 del “Modulo delle note relative al rapporto di formazione”! </t>
  </si>
  <si>
    <t xml:space="preserve">Il presente foglio informativo è stato elaborato da un gruppo di lavoro di CODOC e messo a punto dopo una consultazione. L’Oml forestale Svizzera) ha approvato il foglio informativo e raccomanda alle autorità cantonali e alle aziende di tirocinio di metterlo in pratica. </t>
  </si>
  <si>
    <t>Valutazione documentazione dell’apprendimento: Esempio</t>
  </si>
  <si>
    <t>Pers. in formazione</t>
  </si>
  <si>
    <t>Gian Bernasconi</t>
  </si>
  <si>
    <t xml:space="preserve">Azienda forestale </t>
  </si>
  <si>
    <t>Flavio Formatore</t>
  </si>
  <si>
    <t>Rapporto sulle misure di protezione della natura effettuate all'Oberberg</t>
  </si>
  <si>
    <t>Azienda formatrice</t>
  </si>
  <si>
    <t>Formatrice/formatore</t>
  </si>
  <si>
    <t>Titolo del lavoro</t>
  </si>
  <si>
    <t>Trascrizioni</t>
  </si>
  <si>
    <t xml:space="preserve">I lavori copiati integralmente saranno respinti. L’adozione di testi e illustrazioni esterni deve avvenire con l’indicazione delle fonti. </t>
  </si>
  <si>
    <t>Basi di valutazione</t>
  </si>
  <si>
    <t xml:space="preserve">Voci valutate/punteggio totale massimo </t>
  </si>
  <si>
    <t>Punti</t>
  </si>
  <si>
    <t>Breve motivazione/spiegazione della valutazione (punti ottenuti)</t>
  </si>
  <si>
    <t>Punti ottenuti</t>
  </si>
  <si>
    <t>Totale punti</t>
  </si>
  <si>
    <t xml:space="preserve">struttura corretta: completa di frontespizio, indice, parte introduttiva, corpo principale, parte conclusiva </t>
  </si>
  <si>
    <r>
      <t xml:space="preserve">1. Struttura formale 
</t>
    </r>
    <r>
      <rPr>
        <sz val="8"/>
        <rFont val="Arial"/>
        <family val="2"/>
      </rPr>
      <t>5 punti</t>
    </r>
  </si>
  <si>
    <r>
      <t xml:space="preserve">2. Impaginazione
</t>
    </r>
    <r>
      <rPr>
        <sz val="8"/>
        <rFont val="Arial"/>
        <family val="2"/>
      </rPr>
      <t xml:space="preserve">
5 punti</t>
    </r>
  </si>
  <si>
    <t>impostazione gradevole, di facile lettura 
(dimensione e tipo di carattere, interlinea, margini, relazione immagini-testo)</t>
  </si>
  <si>
    <t>Il formato potrebbe essere leggermente più leggibile (scegliere caratteri più grandi).</t>
  </si>
  <si>
    <t xml:space="preserve">attinenti all’argomento, significative </t>
  </si>
  <si>
    <t>buona qualità, soggetti chiaramente riconoscibili</t>
  </si>
  <si>
    <t>con rispettive didascalie</t>
  </si>
  <si>
    <r>
      <t xml:space="preserve">3.  Illustrazioni
</t>
    </r>
    <r>
      <rPr>
        <sz val="8"/>
        <rFont val="Arial"/>
        <family val="2"/>
      </rPr>
      <t>foto, schizzi, grafici, tabelle</t>
    </r>
    <r>
      <rPr>
        <i/>
        <sz val="8"/>
        <rFont val="Arial"/>
        <family val="2"/>
      </rPr>
      <t xml:space="preserve">
</t>
    </r>
    <r>
      <rPr>
        <sz val="8"/>
        <rFont val="Arial"/>
        <family val="2"/>
      </rPr>
      <t xml:space="preserve">
10 punti</t>
    </r>
  </si>
  <si>
    <t>Buona qualità delle immagini e dei disegni.</t>
  </si>
  <si>
    <t>Le foto sono eloquenti, con un'eccezione</t>
  </si>
  <si>
    <t>Immagini senza didascalia</t>
  </si>
  <si>
    <r>
      <t xml:space="preserve">4. Lingua
</t>
    </r>
    <r>
      <rPr>
        <sz val="8"/>
        <rFont val="Arial"/>
        <family val="2"/>
      </rPr>
      <t xml:space="preserve">
10 punti</t>
    </r>
    <r>
      <rPr>
        <b/>
        <sz val="8"/>
        <rFont val="Arial"/>
        <family val="2"/>
      </rPr>
      <t xml:space="preserve"> </t>
    </r>
  </si>
  <si>
    <t xml:space="preserve">ortografia, costruzione delle frasi e punteggiatura corrette </t>
  </si>
  <si>
    <t>formulazioni autonome</t>
  </si>
  <si>
    <t>Qualche errore ortografico isolato</t>
  </si>
  <si>
    <t>Formulato dal proprio punto di vista</t>
  </si>
  <si>
    <t>Filo conduttore ben riconoscibile</t>
  </si>
  <si>
    <r>
      <t xml:space="preserve">5. Contenuto
</t>
    </r>
    <r>
      <rPr>
        <sz val="8"/>
        <rFont val="Arial"/>
        <family val="2"/>
      </rPr>
      <t xml:space="preserve">
50 punti</t>
    </r>
  </si>
  <si>
    <t>impostazione chiara: «filo conduttore» riconoscibile</t>
  </si>
  <si>
    <t>argomento descritto in modo tecnicamente corretto (corretta esecuzione dei calcoli)</t>
  </si>
  <si>
    <t xml:space="preserve">argomento esposto in modo comprensibile e condivisibile </t>
  </si>
  <si>
    <t xml:space="preserve">argomento trattato in modo esaustivo/dettagliato </t>
  </si>
  <si>
    <t xml:space="preserve">i termini tecnici sono presenti e impiegati correttamente </t>
  </si>
  <si>
    <t>Tecnicamente corretto, salvo alcuni errori</t>
  </si>
  <si>
    <t>Argomento trattato in modo chiaro e comprensibile</t>
  </si>
  <si>
    <t>Struttura corretta, parte conclusiva leggermente troppo breve</t>
  </si>
  <si>
    <t>L'argomento potrebbe essere trattato in modo più approfondito.</t>
  </si>
  <si>
    <t>Non tutti i termini tecnici sono disponibili</t>
  </si>
  <si>
    <r>
      <t xml:space="preserve">6. Impegno personale 
</t>
    </r>
    <r>
      <rPr>
        <sz val="8"/>
        <rFont val="Arial"/>
        <family val="2"/>
      </rPr>
      <t xml:space="preserve">
10 punti</t>
    </r>
  </si>
  <si>
    <t xml:space="preserve">prestazione individuale riconoscibile: lavoro eseguito autonomamente secondo l’incarico </t>
  </si>
  <si>
    <t>Lavoro svolto in gran parte in modo autonomo, ma l'apprendista necessita di molto aiuto.</t>
  </si>
  <si>
    <r>
      <t xml:space="preserve">7. Consegna
</t>
    </r>
    <r>
      <rPr>
        <sz val="8"/>
        <rFont val="Arial"/>
        <family val="2"/>
      </rPr>
      <t xml:space="preserve">
10 punti</t>
    </r>
  </si>
  <si>
    <t xml:space="preserve">consegna del lavoro entro il termine convenuto </t>
  </si>
  <si>
    <t>Il lavoro è stato consegnato con due giorni di ritardo, comunicato in anticipo dall'apprendista.</t>
  </si>
  <si>
    <t>Totale</t>
  </si>
  <si>
    <t>100 punti</t>
  </si>
  <si>
    <t>Totale punti ottenuti</t>
  </si>
  <si>
    <t>punti</t>
  </si>
  <si>
    <t>Nota:</t>
  </si>
  <si>
    <t>Luogo:</t>
  </si>
  <si>
    <t>Data:</t>
  </si>
  <si>
    <t>Firma del formatore/della formatrice:</t>
  </si>
  <si>
    <t>Firma della persona in formazione:</t>
  </si>
  <si>
    <t xml:space="preserve">La nota per la documentazione dell'apprendimento viene stabilita dal formatore / dalla formatrice professionale e discussa con la persona in formazione alla fine di ogni semestre. Le osservazioni relative all'attribuzione dei punti / alle deduzioni devono essere menzionate sul modulo di valutazione. </t>
  </si>
  <si>
    <t>Oml forestale Svizzera/Codoc</t>
  </si>
  <si>
    <t>4ª edizione, 06/12/2023</t>
  </si>
  <si>
    <t>Valutazione documentazione dell’apprendimento: 1° semestre altri lavori</t>
  </si>
  <si>
    <r>
      <t xml:space="preserve">          </t>
    </r>
    <r>
      <rPr>
        <b/>
        <sz val="9"/>
        <rFont val="Arial"/>
        <family val="2"/>
      </rPr>
      <t xml:space="preserve">   Rapporto di lavoro</t>
    </r>
  </si>
  <si>
    <r>
      <t xml:space="preserve">           </t>
    </r>
    <r>
      <rPr>
        <b/>
        <sz val="8"/>
        <rFont val="Arial"/>
        <family val="2"/>
      </rPr>
      <t xml:space="preserve">   Calcoli</t>
    </r>
  </si>
  <si>
    <r>
      <t xml:space="preserve">          </t>
    </r>
    <r>
      <rPr>
        <b/>
        <sz val="8"/>
        <rFont val="Arial"/>
        <family val="2"/>
      </rPr>
      <t xml:space="preserve">    Osservazione natura</t>
    </r>
  </si>
  <si>
    <t xml:space="preserve">              Escursione</t>
  </si>
  <si>
    <t xml:space="preserve">              Studio comparativo</t>
  </si>
  <si>
    <r>
      <t xml:space="preserve">1. Struttura formale
</t>
    </r>
    <r>
      <rPr>
        <sz val="8"/>
        <rFont val="Arial"/>
        <family val="2"/>
      </rPr>
      <t xml:space="preserve">
5 punti</t>
    </r>
  </si>
  <si>
    <r>
      <t xml:space="preserve">3. Illustrazioni
</t>
    </r>
    <r>
      <rPr>
        <sz val="8"/>
        <rFont val="Arial"/>
        <family val="2"/>
      </rPr>
      <t xml:space="preserve">foto, schizzi, grafici, tabelle
</t>
    </r>
    <r>
      <rPr>
        <i/>
        <sz val="8"/>
        <rFont val="Arial"/>
        <family val="2"/>
      </rPr>
      <t xml:space="preserve">
</t>
    </r>
    <r>
      <rPr>
        <sz val="8"/>
        <rFont val="Arial"/>
        <family val="2"/>
      </rPr>
      <t xml:space="preserve">10 punti </t>
    </r>
  </si>
  <si>
    <r>
      <t xml:space="preserve">4. Lingua
</t>
    </r>
    <r>
      <rPr>
        <sz val="8"/>
        <rFont val="Arial"/>
        <family val="2"/>
      </rPr>
      <t xml:space="preserve">
10 punti</t>
    </r>
  </si>
  <si>
    <r>
      <t xml:space="preserve">5.  Contenuto
</t>
    </r>
    <r>
      <rPr>
        <sz val="8"/>
        <rFont val="Arial"/>
        <family val="2"/>
      </rPr>
      <t xml:space="preserve">
50 punti</t>
    </r>
  </si>
  <si>
    <r>
      <t xml:space="preserve">3. Illustrazioni
</t>
    </r>
    <r>
      <rPr>
        <sz val="8"/>
        <rFont val="Arial"/>
        <family val="2"/>
      </rPr>
      <t xml:space="preserve">foto, schizzi, grafici, tabelle
10 punti </t>
    </r>
  </si>
  <si>
    <t>Valutazione documentazione dell’apprendimento: 1° semestre rapporto di lavoro</t>
  </si>
  <si>
    <t>Valutazione documentazione dell’apprendimento: 2° semestre rapporto di lavoro</t>
  </si>
  <si>
    <r>
      <t xml:space="preserve">             </t>
    </r>
    <r>
      <rPr>
        <b/>
        <sz val="8"/>
        <rFont val="Arial"/>
        <family val="2"/>
      </rPr>
      <t>Rapporto di lavoro</t>
    </r>
  </si>
  <si>
    <t>Valutazione documentazione dell’apprendimento: 2° semestre altri lavori</t>
  </si>
  <si>
    <t>Valutazione documentazione dell’apprendimento: 3° semestre rapporto di lavoro</t>
  </si>
  <si>
    <t>Valutazione documentazione dell’apprendimento: 3° semestre altri lavori</t>
  </si>
  <si>
    <t>Valutazione documentazione dell’apprendimento: 4° semestre rapporto di lavoro</t>
  </si>
  <si>
    <t>Valutazione documentazione dell’apprendimento: 4° semestre altri lavori</t>
  </si>
  <si>
    <t xml:space="preserve">              Descrizione azienda</t>
  </si>
  <si>
    <t>Valutazione documentazione dell’apprendimento: 5° semestre altri lavori</t>
  </si>
  <si>
    <t>Valutazione documentazione dell’apprendimento: 5° semestre rapporto di lavoro</t>
  </si>
  <si>
    <r>
      <t xml:space="preserve">              </t>
    </r>
    <r>
      <rPr>
        <b/>
        <sz val="8"/>
        <rFont val="Arial"/>
        <family val="2"/>
      </rPr>
      <t>Rapporto di lavoro</t>
    </r>
  </si>
  <si>
    <t>Modulo delle note relative alla documentazione dell’apprendimento per i semestri da 1 a 5</t>
  </si>
  <si>
    <t>Tabella 1: Controllo dei lavori svolti per semestre e tipo di lavoro</t>
  </si>
  <si>
    <t>a) Rapporti di lavoro</t>
  </si>
  <si>
    <t>Semestre</t>
  </si>
  <si>
    <t>Data</t>
  </si>
  <si>
    <t>b) Altri lavori</t>
  </si>
  <si>
    <t>(1 per semestre)</t>
  </si>
  <si>
    <t>Rapporto di lavoro n. 1</t>
  </si>
  <si>
    <t>Rapporto di lavoro n. 2</t>
  </si>
  <si>
    <t>Rapporto di lavoro n. 3</t>
  </si>
  <si>
    <t>Rapporto di lavoro n. 4</t>
  </si>
  <si>
    <t>Rapporto di lavoro n. 5</t>
  </si>
  <si>
    <t>Calcoli</t>
  </si>
  <si>
    <t>Osservazione della natura</t>
  </si>
  <si>
    <t>Studio comparativo</t>
  </si>
  <si>
    <t>Rapporto su un' escursione</t>
  </si>
  <si>
    <t>Descrizione dell’azienda</t>
  </si>
  <si>
    <r>
      <t xml:space="preserve">Tabella 2: Riassunto delle singole note relative alla documentazione dell’apprendimento 
</t>
    </r>
    <r>
      <rPr>
        <sz val="9.5"/>
        <rFont val="Arial"/>
        <family val="2"/>
      </rPr>
      <t>(riporto dai moduli per la valutazione)</t>
    </r>
  </si>
  <si>
    <t>Nota ottenuta per ogni lavoro nel semestre</t>
  </si>
  <si>
    <t>a) Nota dei rapporti di lavoro (va registrata una nota per semestre)</t>
  </si>
  <si>
    <t>b) Nota degli altri tipi di lavoro (va registrata nota per semestre)</t>
  </si>
  <si>
    <t>Somma delle note per semestre (a + b)</t>
  </si>
  <si>
    <t>Media per semestre (somma delle note / 2)</t>
  </si>
  <si>
    <t xml:space="preserve">La nota per la documentazione dell’apprendimento è rilevata dal formatore e discussa con la persona in formazione nell’ambito di un colloquio alla fine di ogni semestre. Le indicazioni concernenti la ripartizione/deduzione di punti vanno registrate sul retro del foglio. </t>
  </si>
  <si>
    <t>Tel:</t>
  </si>
  <si>
    <t xml:space="preserve">E- Mail: </t>
  </si>
  <si>
    <t>A</t>
  </si>
  <si>
    <t>B</t>
  </si>
  <si>
    <t>C</t>
  </si>
  <si>
    <t>D</t>
  </si>
  <si>
    <t>Modulo delle note relative al rapporto di formazione - semestre 1</t>
  </si>
  <si>
    <t>Persona in formazione</t>
  </si>
  <si>
    <t>Azienda di tirocinio</t>
  </si>
  <si>
    <t xml:space="preserve">Azienda di tirocinio </t>
  </si>
  <si>
    <t>Formatore/Formatrice</t>
  </si>
  <si>
    <t>1. Valutazione</t>
  </si>
  <si>
    <t>Lettera</t>
  </si>
  <si>
    <t>Descrizione</t>
  </si>
  <si>
    <t>Valore delle note</t>
  </si>
  <si>
    <t>Esigenze superate bene</t>
  </si>
  <si>
    <t>Esigenze soddisfatte</t>
  </si>
  <si>
    <t>Esigenze appena soddisfatte (servono provvedimenti di sostegno)</t>
  </si>
  <si>
    <t>Esigenze non soddisfatte (servono provvedimenti speciali)</t>
  </si>
  <si>
    <t>La tabella serve come chiave per trasformare in note (espresse in punti interi o mezzi punti) le valutazioni dei campi di competenze menzionati nel «rapporto di formazione».</t>
  </si>
  <si>
    <t>2. Note                            (Competenze  1 - 5 )</t>
  </si>
  <si>
    <t>Nota parz.</t>
  </si>
  <si>
    <t>Ponde-
razione</t>
  </si>
  <si>
    <t>Valore</t>
  </si>
  <si>
    <t>Osservazioni (obbligatorie in caso di note insufficienti, ev. utilizzare un foglio supplementare)</t>
  </si>
  <si>
    <t>1. Competenza professionale</t>
  </si>
  <si>
    <t>2. Competenza metodologica</t>
  </si>
  <si>
    <t>3. Competenza sociale</t>
  </si>
  <si>
    <t>4. Competenza personale</t>
  </si>
  <si>
    <t>5. Documentazione dell’apprendimento</t>
  </si>
  <si>
    <t>La nota per la documentazione dell'apprendimento è ripresa dal «Modulo delle note relative alla documentazione dell’apprendimento».</t>
  </si>
  <si>
    <t>Totale dei voti</t>
  </si>
  <si>
    <t>Totale dei valori delle voci da 1 a 5</t>
  </si>
  <si>
    <t>Media (totale diviso per 9)</t>
  </si>
  <si>
    <t>Nota semestrale relativa al rapporto di formazione arrotondata al mezzo punto</t>
  </si>
  <si>
    <t>3. Data e firme</t>
  </si>
  <si>
    <t>3. Data e firme
Il modulo delle note contiene le note relative alle competenze valutate nel rapporto di formazione (voci da 1 a 4) e alla documentazione dell’apprendimento (voce 5). Con la loro firma, la persona in formazione o il suo rappresentante legale (se la persona in formazione è minorenne) dichiarano di aver preso atto e di essere d’accordo con le note assegnate. Osservazione relativa a «Concordanza» sul retro del modulo.</t>
  </si>
  <si>
    <t>4. Inoltro</t>
  </si>
  <si>
    <t>L’originale del «modulo delle note relative al rapporto di formazione» compilato integralmente e firmato da tutti gli interessati dev’essere trasmesso dall’azienda di tirocinio all’indirizzo stabilito dal Cantone oppure conservato secondo le indicazioni dell’auto-rità di vigilanza del tirocinio. La persona in formazione e l’azienda di tirocinio ricevono una copia del modulo delle note firmato.</t>
  </si>
  <si>
    <t>Indirizzo d’inoltro (secondo indicazioni dell’autorità cantonale)</t>
  </si>
  <si>
    <t>Scadenze per l’inoltro del modulo delle note relative al rapporto di formazione</t>
  </si>
  <si>
    <r>
      <t>1</t>
    </r>
    <r>
      <rPr>
        <b/>
        <vertAlign val="superscript"/>
        <sz val="9"/>
        <rFont val="Arial"/>
        <family val="2"/>
      </rPr>
      <t>o</t>
    </r>
    <r>
      <rPr>
        <b/>
        <sz val="9"/>
        <rFont val="Arial"/>
        <family val="2"/>
      </rPr>
      <t xml:space="preserve"> semestre entro il 28 febbraio</t>
    </r>
  </si>
  <si>
    <r>
      <t>3</t>
    </r>
    <r>
      <rPr>
        <b/>
        <vertAlign val="superscript"/>
        <sz val="9"/>
        <rFont val="Arial"/>
        <family val="2"/>
      </rPr>
      <t>o</t>
    </r>
    <r>
      <rPr>
        <b/>
        <sz val="9"/>
        <rFont val="Arial"/>
        <family val="2"/>
      </rPr>
      <t xml:space="preserve"> semestre entro il 28 febbraio</t>
    </r>
  </si>
  <si>
    <r>
      <t>5</t>
    </r>
    <r>
      <rPr>
        <b/>
        <vertAlign val="superscript"/>
        <sz val="9"/>
        <rFont val="Arial"/>
        <family val="2"/>
      </rPr>
      <t>o</t>
    </r>
    <r>
      <rPr>
        <b/>
        <sz val="9"/>
        <rFont val="Arial"/>
        <family val="2"/>
      </rPr>
      <t xml:space="preserve"> semestre entro il 28 febbraio</t>
    </r>
  </si>
  <si>
    <r>
      <t>2</t>
    </r>
    <r>
      <rPr>
        <b/>
        <vertAlign val="superscript"/>
        <sz val="9"/>
        <rFont val="Arial"/>
        <family val="2"/>
      </rPr>
      <t>o</t>
    </r>
    <r>
      <rPr>
        <b/>
        <sz val="9"/>
        <rFont val="Arial"/>
        <family val="2"/>
      </rPr>
      <t xml:space="preserve"> semestre entro il 31 agosto</t>
    </r>
  </si>
  <si>
    <r>
      <t>4</t>
    </r>
    <r>
      <rPr>
        <b/>
        <vertAlign val="superscript"/>
        <sz val="9"/>
        <rFont val="Arial"/>
        <family val="2"/>
      </rPr>
      <t>o</t>
    </r>
    <r>
      <rPr>
        <b/>
        <sz val="9"/>
        <rFont val="Arial"/>
        <family val="2"/>
      </rPr>
      <t xml:space="preserve"> semestre entro il 31 agosto</t>
    </r>
  </si>
  <si>
    <t>Le date possono variare a seconda delle esigenze cantonali.</t>
  </si>
  <si>
    <t xml:space="preserve">Luogo:  </t>
  </si>
  <si>
    <r>
      <t>Data:</t>
    </r>
    <r>
      <rPr>
        <sz val="10"/>
        <rFont val="Arial"/>
        <family val="2"/>
      </rPr>
      <t xml:space="preserve"> </t>
    </r>
  </si>
  <si>
    <t>Firma del rappresentante legale:</t>
  </si>
  <si>
    <t>Modulo delle note relative al rapporto di formazione - semestre 2</t>
  </si>
  <si>
    <t>Modulo delle note relative al rapporto di formazione - semestre 3</t>
  </si>
  <si>
    <t>Modulo delle note relative al rapporto di formazione - semestre 4</t>
  </si>
  <si>
    <t>Modulo delle note relative al rapporto di formazione - semestre 5</t>
  </si>
  <si>
    <t>Foglio informativo sui requisiti della documentazione dell’apprendimento</t>
  </si>
  <si>
    <t>Validità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</si>
</sst>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7]d/\ mmmm\ yyyy;@"/>
    <numFmt numFmtId="166" formatCode="dd/mm/yy;@"/>
  </numFmts>
  <fonts count="30" x14ac:knownFonts="1">
    <font>
      <sz val="10"/>
      <name val="Arial"/>
    </font>
    <font>
      <sz val="11"/>
      <color theme="1"/>
      <name val="Calibri"/>
      <family val="2"/>
      <scheme val="minor"/>
    </font>
    <font>
      <sz val="10"/>
      <name val="Arial"/>
      <family val="2"/>
    </font>
    <font>
      <b/>
      <sz val="9.5"/>
      <name val="Arial"/>
      <family val="2"/>
    </font>
    <font>
      <sz val="9.5"/>
      <name val="Arial"/>
      <family val="2"/>
    </font>
    <font>
      <sz val="9"/>
      <name val="Arial"/>
      <family val="2"/>
    </font>
    <font>
      <sz val="8"/>
      <name val="Arial"/>
      <family val="2"/>
    </font>
    <font>
      <b/>
      <sz val="10"/>
      <name val="Arial"/>
      <family val="2"/>
    </font>
    <font>
      <b/>
      <sz val="9"/>
      <name val="Arial"/>
      <family val="2"/>
    </font>
    <font>
      <b/>
      <sz val="18"/>
      <name val="Arial"/>
      <family val="2"/>
    </font>
    <font>
      <sz val="18"/>
      <name val="Arial"/>
      <family val="2"/>
    </font>
    <font>
      <sz val="14"/>
      <name val="Arial"/>
      <family val="2"/>
    </font>
    <font>
      <b/>
      <sz val="8"/>
      <name val="Arial"/>
      <family val="2"/>
    </font>
    <font>
      <b/>
      <i/>
      <sz val="10"/>
      <name val="Arial"/>
      <family val="2"/>
    </font>
    <font>
      <i/>
      <sz val="8"/>
      <name val="Arial"/>
      <family val="2"/>
    </font>
    <font>
      <b/>
      <i/>
      <sz val="9"/>
      <name val="Arial"/>
      <family val="2"/>
    </font>
    <font>
      <i/>
      <sz val="9"/>
      <name val="Arial"/>
      <family val="2"/>
    </font>
    <font>
      <b/>
      <sz val="16"/>
      <color rgb="FFCC0000"/>
      <name val="Arial"/>
      <family val="2"/>
    </font>
    <font>
      <b/>
      <sz val="9"/>
      <color rgb="FFCC0000"/>
      <name val="Arial"/>
      <family val="2"/>
    </font>
    <font>
      <sz val="10"/>
      <name val="Arial"/>
      <family val="2"/>
    </font>
    <font>
      <u/>
      <sz val="10"/>
      <color indexed="12"/>
      <name val="Arial"/>
      <family val="2"/>
    </font>
    <font>
      <sz val="6"/>
      <name val="Arial"/>
      <family val="2"/>
    </font>
    <font>
      <b/>
      <sz val="12"/>
      <name val="Arial"/>
      <family val="2"/>
    </font>
    <font>
      <sz val="12"/>
      <name val="Arial"/>
      <family val="2"/>
    </font>
    <font>
      <sz val="8.5"/>
      <name val="Arial"/>
      <family val="2"/>
    </font>
    <font>
      <u/>
      <sz val="9"/>
      <color indexed="12"/>
      <name val="Arial"/>
      <family val="2"/>
    </font>
    <font>
      <b/>
      <sz val="11"/>
      <name val="Arial"/>
      <family val="2"/>
    </font>
    <font>
      <b/>
      <sz val="6"/>
      <name val="Arial"/>
      <family val="2"/>
    </font>
    <font>
      <b/>
      <vertAlign val="superscript"/>
      <sz val="9"/>
      <name val="Arial"/>
      <family val="2"/>
    </font>
    <font>
      <b/>
      <sz val="13"/>
      <name val="Arial"/>
      <family val="2"/>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5" tint="0.59999389629810485"/>
        <bgColor indexed="64"/>
      </patternFill>
    </fill>
    <fill>
      <patternFill patternType="solid">
        <fgColor theme="9" tint="0.39997558519241921"/>
        <bgColor indexed="64"/>
      </patternFill>
    </fill>
  </fills>
  <borders count="77">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dotted">
        <color auto="1"/>
      </bottom>
      <diagonal/>
    </border>
    <border>
      <left style="thin">
        <color indexed="64"/>
      </left>
      <right/>
      <top/>
      <bottom/>
      <diagonal/>
    </border>
    <border>
      <left/>
      <right/>
      <top style="thin">
        <color auto="1"/>
      </top>
      <bottom/>
      <diagonal/>
    </border>
    <border>
      <left/>
      <right style="medium">
        <color indexed="64"/>
      </right>
      <top/>
      <bottom/>
      <diagonal/>
    </border>
    <border>
      <left/>
      <right style="medium">
        <color indexed="64"/>
      </right>
      <top style="thin">
        <color indexed="64"/>
      </top>
      <bottom/>
      <diagonal/>
    </border>
  </borders>
  <cellStyleXfs count="6">
    <xf numFmtId="0" fontId="0" fillId="0" borderId="0"/>
    <xf numFmtId="0" fontId="2" fillId="0" borderId="0"/>
    <xf numFmtId="0" fontId="1" fillId="0" borderId="0"/>
    <xf numFmtId="0" fontId="19" fillId="0" borderId="0"/>
    <xf numFmtId="0" fontId="20" fillId="0" borderId="0" applyNumberFormat="0" applyFill="0" applyBorder="0" applyAlignment="0" applyProtection="0">
      <alignment vertical="top"/>
      <protection locked="0"/>
    </xf>
    <xf numFmtId="0" fontId="2" fillId="0" borderId="0"/>
  </cellStyleXfs>
  <cellXfs count="608">
    <xf numFmtId="0" fontId="0" fillId="0" borderId="0" xfId="0"/>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Protection="1">
      <protection hidden="1"/>
    </xf>
    <xf numFmtId="0" fontId="0" fillId="0" borderId="0" xfId="0" applyAlignment="1" applyProtection="1">
      <alignment horizontal="center"/>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5" fillId="0" borderId="0" xfId="0" applyFont="1" applyAlignment="1" applyProtection="1">
      <alignment horizontal="left" vertical="center"/>
      <protection hidden="1"/>
    </xf>
    <xf numFmtId="0" fontId="12" fillId="4" borderId="13"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wrapText="1"/>
      <protection hidden="1"/>
    </xf>
    <xf numFmtId="0" fontId="6" fillId="4" borderId="70" xfId="0" applyFont="1" applyFill="1" applyBorder="1" applyAlignment="1" applyProtection="1">
      <alignment horizontal="center" vertical="center" wrapText="1"/>
      <protection hidden="1"/>
    </xf>
    <xf numFmtId="0" fontId="12" fillId="4" borderId="11" xfId="0" applyFont="1" applyFill="1" applyBorder="1" applyAlignment="1" applyProtection="1">
      <alignment horizontal="center" vertical="center"/>
      <protection hidden="1"/>
    </xf>
    <xf numFmtId="0" fontId="6" fillId="4" borderId="13"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wrapText="1"/>
      <protection hidden="1"/>
    </xf>
    <xf numFmtId="0" fontId="12" fillId="4" borderId="18" xfId="0" applyFont="1" applyFill="1" applyBorder="1" applyAlignment="1" applyProtection="1">
      <alignment horizontal="center" vertical="center"/>
      <protection hidden="1"/>
    </xf>
    <xf numFmtId="0" fontId="6" fillId="4" borderId="3" xfId="0" applyFont="1" applyFill="1" applyBorder="1" applyAlignment="1" applyProtection="1">
      <alignment horizontal="center" vertical="center" wrapText="1"/>
      <protection hidden="1"/>
    </xf>
    <xf numFmtId="0" fontId="12" fillId="4" borderId="15" xfId="0" applyFont="1" applyFill="1" applyBorder="1" applyAlignment="1" applyProtection="1">
      <alignment horizontal="center" vertical="center"/>
      <protection hidden="1"/>
    </xf>
    <xf numFmtId="0" fontId="12" fillId="4" borderId="12" xfId="0" applyFont="1" applyFill="1" applyBorder="1" applyAlignment="1" applyProtection="1">
      <alignment horizontal="center" vertical="center"/>
      <protection hidden="1"/>
    </xf>
    <xf numFmtId="0" fontId="6" fillId="4" borderId="6" xfId="0" applyFont="1" applyFill="1" applyBorder="1" applyAlignment="1" applyProtection="1">
      <alignment horizontal="center" vertical="center" wrapText="1"/>
      <protection hidden="1"/>
    </xf>
    <xf numFmtId="0" fontId="6" fillId="4" borderId="59" xfId="0" applyFont="1" applyFill="1" applyBorder="1" applyAlignment="1" applyProtection="1">
      <alignment horizontal="left" vertical="center" wrapText="1"/>
      <protection hidden="1"/>
    </xf>
    <xf numFmtId="0" fontId="6" fillId="4" borderId="60" xfId="0" applyFont="1" applyFill="1" applyBorder="1" applyAlignment="1" applyProtection="1">
      <alignment horizontal="left" vertical="center" wrapText="1"/>
      <protection hidden="1"/>
    </xf>
    <xf numFmtId="0" fontId="6" fillId="4" borderId="71"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center" vertical="center" wrapText="1"/>
      <protection hidden="1"/>
    </xf>
    <xf numFmtId="164" fontId="12" fillId="4" borderId="10" xfId="0" applyNumberFormat="1" applyFont="1" applyFill="1" applyBorder="1" applyAlignment="1" applyProtection="1">
      <alignment horizontal="center" vertical="center"/>
      <protection hidden="1"/>
    </xf>
    <xf numFmtId="0" fontId="8" fillId="4" borderId="0" xfId="0" applyFont="1" applyFill="1" applyAlignment="1" applyProtection="1">
      <alignment horizontal="left" vertical="center"/>
      <protection hidden="1"/>
    </xf>
    <xf numFmtId="0" fontId="8" fillId="4" borderId="0" xfId="0" applyFont="1" applyFill="1" applyAlignment="1" applyProtection="1">
      <alignment horizontal="right" vertical="center"/>
      <protection hidden="1"/>
    </xf>
    <xf numFmtId="165" fontId="8" fillId="4" borderId="0" xfId="0" applyNumberFormat="1"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5" fillId="4" borderId="0" xfId="0" applyFont="1" applyFill="1" applyAlignment="1" applyProtection="1">
      <alignment horizontal="center"/>
      <protection hidden="1"/>
    </xf>
    <xf numFmtId="0" fontId="2" fillId="0" borderId="0" xfId="1" applyProtection="1">
      <protection hidden="1"/>
    </xf>
    <xf numFmtId="0" fontId="2" fillId="0" borderId="0" xfId="1" applyAlignment="1" applyProtection="1">
      <alignment horizontal="center"/>
      <protection hidden="1"/>
    </xf>
    <xf numFmtId="0" fontId="2" fillId="0" borderId="0" xfId="1" applyAlignment="1" applyProtection="1">
      <alignment horizontal="left" vertical="center"/>
      <protection hidden="1"/>
    </xf>
    <xf numFmtId="0" fontId="2" fillId="0" borderId="0" xfId="1" applyAlignment="1" applyProtection="1">
      <alignment horizontal="center" vertical="center"/>
      <protection hidden="1"/>
    </xf>
    <xf numFmtId="0" fontId="13" fillId="0" borderId="0" xfId="1" applyFont="1" applyAlignment="1" applyProtection="1">
      <alignment horizontal="left" vertical="center"/>
      <protection hidden="1"/>
    </xf>
    <xf numFmtId="0" fontId="15" fillId="4" borderId="0" xfId="1" applyFont="1" applyFill="1" applyAlignment="1" applyProtection="1">
      <alignment horizontal="center"/>
      <protection hidden="1"/>
    </xf>
    <xf numFmtId="0" fontId="8" fillId="4" borderId="0" xfId="1" applyFont="1" applyFill="1" applyAlignment="1" applyProtection="1">
      <alignment horizontal="center" vertical="center"/>
      <protection hidden="1"/>
    </xf>
    <xf numFmtId="0" fontId="8" fillId="4" borderId="0" xfId="1" applyFont="1" applyFill="1" applyAlignment="1" applyProtection="1">
      <alignment horizontal="left" vertical="center"/>
      <protection hidden="1"/>
    </xf>
    <xf numFmtId="165" fontId="8" fillId="4" borderId="0" xfId="1" applyNumberFormat="1" applyFont="1" applyFill="1" applyAlignment="1" applyProtection="1">
      <alignment horizontal="left" vertical="center"/>
      <protection hidden="1"/>
    </xf>
    <xf numFmtId="0" fontId="8" fillId="4" borderId="0" xfId="1" applyFont="1" applyFill="1" applyAlignment="1" applyProtection="1">
      <alignment horizontal="right" vertical="center"/>
      <protection hidden="1"/>
    </xf>
    <xf numFmtId="164" fontId="12" fillId="4" borderId="10" xfId="1" applyNumberFormat="1" applyFont="1" applyFill="1" applyBorder="1" applyAlignment="1" applyProtection="1">
      <alignment horizontal="center" vertical="center"/>
      <protection hidden="1"/>
    </xf>
    <xf numFmtId="0" fontId="12" fillId="4" borderId="9" xfId="1" applyFont="1" applyFill="1" applyBorder="1" applyAlignment="1" applyProtection="1">
      <alignment horizontal="center" vertical="center" wrapText="1"/>
      <protection hidden="1"/>
    </xf>
    <xf numFmtId="0" fontId="12" fillId="4" borderId="8" xfId="1" applyFont="1" applyFill="1" applyBorder="1" applyAlignment="1" applyProtection="1">
      <alignment horizontal="right" vertical="center" wrapText="1"/>
      <protection hidden="1"/>
    </xf>
    <xf numFmtId="0" fontId="12" fillId="4" borderId="11" xfId="1" applyFont="1" applyFill="1" applyBorder="1" applyAlignment="1" applyProtection="1">
      <alignment horizontal="center" vertical="center"/>
      <protection hidden="1"/>
    </xf>
    <xf numFmtId="0" fontId="6" fillId="4" borderId="13" xfId="1" applyFont="1" applyFill="1" applyBorder="1" applyAlignment="1" applyProtection="1">
      <alignment horizontal="center" vertical="center" wrapText="1"/>
      <protection hidden="1"/>
    </xf>
    <xf numFmtId="0" fontId="6" fillId="4" borderId="71" xfId="1" applyFont="1" applyFill="1" applyBorder="1" applyAlignment="1" applyProtection="1">
      <alignment horizontal="center" vertical="center" wrapText="1"/>
      <protection hidden="1"/>
    </xf>
    <xf numFmtId="0" fontId="12" fillId="4" borderId="12" xfId="1" applyFont="1" applyFill="1" applyBorder="1" applyAlignment="1" applyProtection="1">
      <alignment horizontal="center" vertical="center"/>
      <protection hidden="1"/>
    </xf>
    <xf numFmtId="0" fontId="6" fillId="4" borderId="70" xfId="1" applyFont="1" applyFill="1" applyBorder="1" applyAlignment="1" applyProtection="1">
      <alignment horizontal="center" vertical="center" wrapText="1"/>
      <protection hidden="1"/>
    </xf>
    <xf numFmtId="0" fontId="6" fillId="4" borderId="60" xfId="1" applyFont="1" applyFill="1" applyBorder="1" applyAlignment="1" applyProtection="1">
      <alignment horizontal="left" vertical="center" wrapText="1"/>
      <protection hidden="1"/>
    </xf>
    <xf numFmtId="0" fontId="6" fillId="4" borderId="59" xfId="1" applyFont="1" applyFill="1" applyBorder="1" applyAlignment="1" applyProtection="1">
      <alignment horizontal="left" vertical="center" wrapText="1"/>
      <protection hidden="1"/>
    </xf>
    <xf numFmtId="0" fontId="12" fillId="4" borderId="15" xfId="1" applyFont="1" applyFill="1" applyBorder="1" applyAlignment="1" applyProtection="1">
      <alignment horizontal="center" vertical="center"/>
      <protection hidden="1"/>
    </xf>
    <xf numFmtId="0" fontId="6" fillId="4" borderId="3" xfId="1" applyFont="1" applyFill="1" applyBorder="1" applyAlignment="1" applyProtection="1">
      <alignment horizontal="center" vertical="center" wrapText="1"/>
      <protection hidden="1"/>
    </xf>
    <xf numFmtId="0" fontId="12" fillId="4" borderId="18" xfId="1" applyFont="1" applyFill="1" applyBorder="1" applyAlignment="1" applyProtection="1">
      <alignment horizontal="center" vertical="center"/>
      <protection hidden="1"/>
    </xf>
    <xf numFmtId="0" fontId="6" fillId="4" borderId="5" xfId="1" applyFont="1" applyFill="1" applyBorder="1" applyAlignment="1" applyProtection="1">
      <alignment horizontal="center" vertical="center" wrapText="1"/>
      <protection hidden="1"/>
    </xf>
    <xf numFmtId="0" fontId="6" fillId="4" borderId="6" xfId="1" applyFont="1" applyFill="1" applyBorder="1" applyAlignment="1" applyProtection="1">
      <alignment horizontal="center" vertical="center" wrapText="1"/>
      <protection hidden="1"/>
    </xf>
    <xf numFmtId="0" fontId="12" fillId="4" borderId="14" xfId="1" applyFont="1" applyFill="1" applyBorder="1" applyAlignment="1" applyProtection="1">
      <alignment horizontal="center" vertical="center"/>
      <protection hidden="1"/>
    </xf>
    <xf numFmtId="0" fontId="12" fillId="4" borderId="14" xfId="1" applyFont="1" applyFill="1" applyBorder="1" applyAlignment="1" applyProtection="1">
      <alignment horizontal="center" vertical="center" wrapText="1"/>
      <protection hidden="1"/>
    </xf>
    <xf numFmtId="0" fontId="12" fillId="4" borderId="13" xfId="1" applyFont="1" applyFill="1" applyBorder="1" applyAlignment="1" applyProtection="1">
      <alignment horizontal="center" vertical="center" wrapText="1"/>
      <protection hidden="1"/>
    </xf>
    <xf numFmtId="0" fontId="11" fillId="0" borderId="0" xfId="1" applyFont="1" applyAlignment="1" applyProtection="1">
      <alignment horizontal="center" vertical="center"/>
      <protection hidden="1"/>
    </xf>
    <xf numFmtId="0" fontId="3" fillId="4" borderId="8" xfId="0" applyFont="1" applyFill="1" applyBorder="1" applyAlignment="1" applyProtection="1">
      <alignment horizontal="left" vertical="center" wrapText="1"/>
      <protection hidden="1"/>
    </xf>
    <xf numFmtId="0" fontId="0" fillId="4" borderId="8" xfId="0"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center" vertical="center" wrapText="1"/>
      <protection hidden="1"/>
    </xf>
    <xf numFmtId="0" fontId="2" fillId="4" borderId="0" xfId="0"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0" xfId="0" applyFill="1" applyAlignment="1" applyProtection="1">
      <alignment horizontal="left" vertical="center"/>
      <protection hidden="1"/>
    </xf>
    <xf numFmtId="1" fontId="4" fillId="4" borderId="3" xfId="0" applyNumberFormat="1" applyFont="1" applyFill="1" applyBorder="1" applyAlignment="1" applyProtection="1">
      <alignment horizontal="center" vertical="center" wrapText="1"/>
      <protection hidden="1"/>
    </xf>
    <xf numFmtId="1" fontId="4" fillId="4" borderId="15" xfId="0" applyNumberFormat="1"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protection hidden="1"/>
    </xf>
    <xf numFmtId="0" fontId="3" fillId="4" borderId="0" xfId="0" applyFont="1" applyFill="1" applyAlignment="1" applyProtection="1">
      <alignment horizontal="left" vertical="center"/>
      <protection hidden="1"/>
    </xf>
    <xf numFmtId="0" fontId="3" fillId="4" borderId="0" xfId="0" applyFont="1" applyFill="1" applyAlignment="1" applyProtection="1">
      <alignment horizontal="center" vertical="center"/>
      <protection hidden="1"/>
    </xf>
    <xf numFmtId="0" fontId="4" fillId="4" borderId="0" xfId="0" applyFont="1" applyFill="1" applyAlignment="1" applyProtection="1">
      <alignment horizontal="center"/>
      <protection hidden="1"/>
    </xf>
    <xf numFmtId="0" fontId="6" fillId="0" borderId="70" xfId="0" applyFont="1" applyBorder="1" applyAlignment="1" applyProtection="1">
      <alignment horizontal="center" vertical="center" wrapText="1"/>
      <protection locked="0" hidden="1"/>
    </xf>
    <xf numFmtId="0" fontId="6" fillId="0" borderId="13" xfId="0" applyFont="1" applyBorder="1" applyAlignment="1" applyProtection="1">
      <alignment horizontal="center" vertical="center" wrapText="1"/>
      <protection locked="0" hidden="1"/>
    </xf>
    <xf numFmtId="0" fontId="6" fillId="0" borderId="5" xfId="0" applyFont="1" applyBorder="1" applyAlignment="1" applyProtection="1">
      <alignment horizontal="center" vertical="center" wrapText="1"/>
      <protection locked="0" hidden="1"/>
    </xf>
    <xf numFmtId="0" fontId="6" fillId="0" borderId="3"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0" fontId="6" fillId="0" borderId="71" xfId="0" applyFont="1" applyBorder="1" applyAlignment="1" applyProtection="1">
      <alignment horizontal="center" vertical="center" wrapText="1"/>
      <protection locked="0" hidden="1"/>
    </xf>
    <xf numFmtId="0" fontId="5" fillId="4" borderId="1" xfId="0" applyFont="1" applyFill="1" applyBorder="1" applyAlignment="1" applyProtection="1">
      <alignment horizontal="center" vertical="center" wrapText="1"/>
      <protection locked="0" hidden="1"/>
    </xf>
    <xf numFmtId="0" fontId="8" fillId="4" borderId="2" xfId="0" applyFont="1" applyFill="1" applyBorder="1" applyAlignment="1" applyProtection="1">
      <alignment horizontal="center" vertical="center" wrapText="1"/>
      <protection locked="0" hidden="1"/>
    </xf>
    <xf numFmtId="166" fontId="4" fillId="4" borderId="71" xfId="0" applyNumberFormat="1" applyFont="1" applyFill="1" applyBorder="1" applyAlignment="1" applyProtection="1">
      <alignment horizontal="center" vertical="center" wrapText="1"/>
      <protection hidden="1"/>
    </xf>
    <xf numFmtId="166" fontId="4" fillId="4" borderId="3" xfId="0" applyNumberFormat="1" applyFont="1" applyFill="1" applyBorder="1" applyAlignment="1" applyProtection="1">
      <alignment horizontal="center" vertical="center" wrapText="1"/>
      <protection hidden="1"/>
    </xf>
    <xf numFmtId="164" fontId="4" fillId="4" borderId="3" xfId="0" applyNumberFormat="1" applyFont="1" applyFill="1" applyBorder="1" applyAlignment="1" applyProtection="1">
      <alignment horizontal="center" vertical="center" wrapText="1"/>
      <protection hidden="1"/>
    </xf>
    <xf numFmtId="164" fontId="4" fillId="4" borderId="15" xfId="0" applyNumberFormat="1" applyFont="1" applyFill="1" applyBorder="1" applyAlignment="1" applyProtection="1">
      <alignment horizontal="center" vertical="center" wrapText="1"/>
      <protection hidden="1"/>
    </xf>
    <xf numFmtId="164" fontId="4" fillId="4" borderId="6" xfId="0" applyNumberFormat="1" applyFont="1" applyFill="1" applyBorder="1" applyAlignment="1" applyProtection="1">
      <alignment horizontal="center" vertical="center" wrapText="1"/>
      <protection hidden="1"/>
    </xf>
    <xf numFmtId="164" fontId="4" fillId="4" borderId="16" xfId="0" applyNumberFormat="1" applyFont="1" applyFill="1" applyBorder="1" applyAlignment="1" applyProtection="1">
      <alignment horizontal="center" vertical="center" wrapText="1"/>
      <protection hidden="1"/>
    </xf>
    <xf numFmtId="0" fontId="6" fillId="0" borderId="70" xfId="1" applyFont="1" applyBorder="1" applyAlignment="1" applyProtection="1">
      <alignment horizontal="center" vertical="center" wrapText="1"/>
      <protection locked="0" hidden="1"/>
    </xf>
    <xf numFmtId="0" fontId="6" fillId="0" borderId="13" xfId="1" applyFont="1" applyBorder="1" applyAlignment="1" applyProtection="1">
      <alignment horizontal="center" vertical="center" wrapText="1"/>
      <protection locked="0" hidden="1"/>
    </xf>
    <xf numFmtId="0" fontId="6" fillId="0" borderId="5" xfId="1" applyFont="1" applyBorder="1" applyAlignment="1" applyProtection="1">
      <alignment horizontal="center" vertical="center" wrapText="1"/>
      <protection locked="0" hidden="1"/>
    </xf>
    <xf numFmtId="0" fontId="6" fillId="0" borderId="3" xfId="1" applyFont="1" applyBorder="1" applyAlignment="1" applyProtection="1">
      <alignment horizontal="center" vertical="center" wrapText="1"/>
      <protection locked="0" hidden="1"/>
    </xf>
    <xf numFmtId="0" fontId="6" fillId="0" borderId="6" xfId="1" applyFont="1" applyBorder="1" applyAlignment="1" applyProtection="1">
      <alignment horizontal="center" vertical="center" wrapText="1"/>
      <protection locked="0" hidden="1"/>
    </xf>
    <xf numFmtId="0" fontId="6" fillId="0" borderId="71" xfId="1" applyFont="1" applyBorder="1" applyAlignment="1" applyProtection="1">
      <alignment horizontal="center" vertical="center" wrapText="1"/>
      <protection locked="0" hidden="1"/>
    </xf>
    <xf numFmtId="0" fontId="8" fillId="0" borderId="0" xfId="1" applyFont="1" applyAlignment="1" applyProtection="1">
      <alignment horizontal="left"/>
      <protection locked="0" hidden="1"/>
    </xf>
    <xf numFmtId="0" fontId="8" fillId="0" borderId="0" xfId="1" applyFont="1" applyAlignment="1" applyProtection="1">
      <alignment horizontal="center"/>
      <protection locked="0" hidden="1"/>
    </xf>
    <xf numFmtId="0" fontId="2" fillId="0" borderId="0" xfId="1" applyProtection="1">
      <protection locked="0"/>
    </xf>
    <xf numFmtId="0" fontId="2" fillId="0" borderId="0" xfId="1" applyAlignment="1" applyProtection="1">
      <alignment horizontal="left" vertical="center"/>
      <protection locked="0"/>
    </xf>
    <xf numFmtId="0" fontId="6" fillId="0" borderId="0" xfId="1" applyFont="1" applyAlignment="1" applyProtection="1">
      <alignment horizontal="left" vertical="center"/>
      <protection hidden="1"/>
    </xf>
    <xf numFmtId="0" fontId="21" fillId="0" borderId="0" xfId="1" applyFont="1" applyAlignment="1" applyProtection="1">
      <alignment horizontal="left" vertical="center"/>
      <protection locked="0"/>
    </xf>
    <xf numFmtId="0" fontId="21" fillId="0" borderId="0" xfId="1" applyFont="1" applyAlignment="1" applyProtection="1">
      <alignment horizontal="right" vertical="center"/>
      <protection hidden="1"/>
    </xf>
    <xf numFmtId="0" fontId="5" fillId="0" borderId="0" xfId="0" applyFont="1" applyAlignment="1" applyProtection="1">
      <alignment horizontal="left"/>
      <protection hidden="1"/>
    </xf>
    <xf numFmtId="0" fontId="12" fillId="4" borderId="7" xfId="1"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4" fillId="4" borderId="3" xfId="0" applyFont="1" applyFill="1" applyBorder="1" applyAlignment="1" applyProtection="1">
      <alignment horizontal="center" vertical="center" wrapText="1"/>
      <protection hidden="1"/>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2" fillId="0" borderId="0" xfId="1" applyAlignment="1" applyProtection="1">
      <alignment horizontal="left"/>
      <protection hidden="1"/>
    </xf>
    <xf numFmtId="0" fontId="5" fillId="4" borderId="0" xfId="1" applyFont="1" applyFill="1" applyAlignment="1" applyProtection="1">
      <alignment horizontal="center"/>
      <protection hidden="1"/>
    </xf>
    <xf numFmtId="0" fontId="12" fillId="4" borderId="0" xfId="1" applyFont="1" applyFill="1" applyAlignment="1" applyProtection="1">
      <alignment horizontal="left" vertical="center"/>
      <protection hidden="1"/>
    </xf>
    <xf numFmtId="165" fontId="12" fillId="4" borderId="0" xfId="1" applyNumberFormat="1" applyFont="1" applyFill="1" applyAlignment="1" applyProtection="1">
      <alignment horizontal="left" vertical="center"/>
      <protection hidden="1"/>
    </xf>
    <xf numFmtId="0" fontId="12" fillId="4" borderId="0" xfId="0" applyFont="1" applyFill="1" applyAlignment="1" applyProtection="1">
      <alignment horizontal="left" vertical="center"/>
      <protection hidden="1"/>
    </xf>
    <xf numFmtId="165" fontId="12" fillId="4" borderId="0" xfId="0" applyNumberFormat="1" applyFont="1" applyFill="1" applyAlignment="1" applyProtection="1">
      <alignment horizontal="left" vertical="center"/>
      <protection hidden="1"/>
    </xf>
    <xf numFmtId="0" fontId="6" fillId="4" borderId="1" xfId="0" applyFont="1" applyFill="1" applyBorder="1" applyAlignment="1" applyProtection="1">
      <alignment horizontal="center" vertical="center" wrapText="1"/>
      <protection locked="0" hidden="1"/>
    </xf>
    <xf numFmtId="0" fontId="12" fillId="4" borderId="2" xfId="0" applyFont="1" applyFill="1" applyBorder="1" applyAlignment="1" applyProtection="1">
      <alignment horizontal="center" vertical="center" wrapText="1"/>
      <protection locked="0" hidden="1"/>
    </xf>
    <xf numFmtId="166" fontId="4" fillId="4" borderId="69" xfId="0" applyNumberFormat="1" applyFont="1" applyFill="1" applyBorder="1" applyAlignment="1" applyProtection="1">
      <alignment horizontal="center" vertical="center" wrapText="1"/>
      <protection hidden="1"/>
    </xf>
    <xf numFmtId="0" fontId="6" fillId="0" borderId="70" xfId="1" applyFont="1" applyBorder="1" applyAlignment="1" applyProtection="1">
      <alignment horizontal="center" vertical="center" wrapText="1"/>
      <protection locked="0"/>
    </xf>
    <xf numFmtId="0" fontId="6" fillId="0" borderId="13" xfId="1" applyFont="1" applyBorder="1" applyAlignment="1" applyProtection="1">
      <alignment horizontal="center" vertical="center" wrapText="1"/>
      <protection locked="0"/>
    </xf>
    <xf numFmtId="0" fontId="6" fillId="0" borderId="5"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6" xfId="1" applyFont="1" applyBorder="1" applyAlignment="1" applyProtection="1">
      <alignment horizontal="center" vertical="center" wrapText="1"/>
      <protection locked="0"/>
    </xf>
    <xf numFmtId="0" fontId="6" fillId="0" borderId="71" xfId="1" applyFont="1" applyBorder="1" applyAlignment="1" applyProtection="1">
      <alignment horizontal="center" vertical="center" wrapText="1"/>
      <protection locked="0"/>
    </xf>
    <xf numFmtId="0" fontId="6" fillId="0" borderId="70"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1" xfId="0" applyFont="1" applyBorder="1" applyAlignment="1" applyProtection="1">
      <alignment horizontal="center" vertical="center" wrapText="1"/>
      <protection locked="0"/>
    </xf>
    <xf numFmtId="0" fontId="5" fillId="0" borderId="59" xfId="1" applyFont="1" applyBorder="1" applyAlignment="1" applyProtection="1">
      <alignment vertical="center" wrapText="1"/>
      <protection locked="0"/>
    </xf>
    <xf numFmtId="49" fontId="5" fillId="4" borderId="55" xfId="1" applyNumberFormat="1" applyFont="1" applyFill="1" applyBorder="1" applyAlignment="1" applyProtection="1">
      <alignment horizontal="right" vertical="center"/>
      <protection hidden="1"/>
    </xf>
    <xf numFmtId="0" fontId="25" fillId="4" borderId="35" xfId="4" applyFont="1" applyFill="1" applyBorder="1" applyAlignment="1" applyProtection="1">
      <alignment vertical="center"/>
      <protection hidden="1"/>
    </xf>
    <xf numFmtId="0" fontId="5" fillId="0" borderId="0" xfId="1" applyFont="1" applyProtection="1">
      <protection locked="0"/>
    </xf>
    <xf numFmtId="0" fontId="7" fillId="4" borderId="62" xfId="1" applyFont="1" applyFill="1" applyBorder="1" applyAlignment="1" applyProtection="1">
      <alignment horizontal="left"/>
      <protection hidden="1"/>
    </xf>
    <xf numFmtId="0" fontId="7" fillId="4" borderId="62" xfId="1" applyFont="1" applyFill="1" applyBorder="1" applyAlignment="1" applyProtection="1">
      <alignment horizontal="center"/>
      <protection hidden="1"/>
    </xf>
    <xf numFmtId="0" fontId="2" fillId="4" borderId="62" xfId="1" applyFill="1" applyBorder="1" applyAlignment="1" applyProtection="1">
      <alignment horizontal="left"/>
      <protection hidden="1"/>
    </xf>
    <xf numFmtId="0" fontId="2" fillId="4" borderId="0" xfId="1" applyFill="1" applyAlignment="1" applyProtection="1">
      <alignment horizontal="left"/>
      <protection hidden="1"/>
    </xf>
    <xf numFmtId="0" fontId="7" fillId="4" borderId="18" xfId="1" applyFont="1" applyFill="1" applyBorder="1" applyAlignment="1" applyProtection="1">
      <alignment horizontal="center" vertical="center"/>
      <protection hidden="1"/>
    </xf>
    <xf numFmtId="0" fontId="7" fillId="4" borderId="15" xfId="1" applyFont="1" applyFill="1" applyBorder="1" applyAlignment="1" applyProtection="1">
      <alignment horizontal="center" vertical="center"/>
      <protection hidden="1"/>
    </xf>
    <xf numFmtId="0" fontId="7" fillId="4" borderId="16" xfId="1" applyFont="1" applyFill="1" applyBorder="1" applyAlignment="1" applyProtection="1">
      <alignment horizontal="center" vertical="center"/>
      <protection hidden="1"/>
    </xf>
    <xf numFmtId="0" fontId="8" fillId="4" borderId="5" xfId="1" applyFont="1" applyFill="1" applyBorder="1" applyAlignment="1" applyProtection="1">
      <alignment horizontal="center" vertical="center"/>
      <protection hidden="1"/>
    </xf>
    <xf numFmtId="0" fontId="3" fillId="4" borderId="5" xfId="1" applyFont="1" applyFill="1" applyBorder="1" applyAlignment="1" applyProtection="1">
      <alignment horizontal="center" vertical="center" wrapText="1"/>
      <protection hidden="1"/>
    </xf>
    <xf numFmtId="0" fontId="3" fillId="4" borderId="3" xfId="1" applyFont="1" applyFill="1" applyBorder="1" applyAlignment="1" applyProtection="1">
      <alignment horizontal="center" vertical="center"/>
      <protection hidden="1"/>
    </xf>
    <xf numFmtId="164" fontId="3" fillId="4" borderId="3" xfId="1" applyNumberFormat="1" applyFont="1" applyFill="1" applyBorder="1" applyAlignment="1" applyProtection="1">
      <alignment horizontal="center" vertical="center"/>
      <protection hidden="1"/>
    </xf>
    <xf numFmtId="0" fontId="3" fillId="4" borderId="6" xfId="1" applyFont="1" applyFill="1" applyBorder="1" applyAlignment="1" applyProtection="1">
      <alignment horizontal="center" vertical="center"/>
      <protection hidden="1"/>
    </xf>
    <xf numFmtId="0" fontId="7" fillId="4" borderId="56" xfId="1" applyFont="1" applyFill="1" applyBorder="1" applyAlignment="1" applyProtection="1">
      <alignment horizontal="center" vertical="center"/>
      <protection hidden="1"/>
    </xf>
    <xf numFmtId="164" fontId="2" fillId="4" borderId="39" xfId="1" applyNumberFormat="1" applyFill="1" applyBorder="1" applyAlignment="1" applyProtection="1">
      <alignment horizontal="center" vertical="center"/>
      <protection hidden="1"/>
    </xf>
    <xf numFmtId="0" fontId="7" fillId="4" borderId="30" xfId="1" applyFont="1" applyFill="1" applyBorder="1" applyAlignment="1" applyProtection="1">
      <alignment horizontal="center" vertical="center"/>
      <protection hidden="1"/>
    </xf>
    <xf numFmtId="2" fontId="2" fillId="4" borderId="33" xfId="1" applyNumberFormat="1" applyFill="1" applyBorder="1" applyAlignment="1" applyProtection="1">
      <alignment horizontal="center" vertical="center"/>
      <protection hidden="1"/>
    </xf>
    <xf numFmtId="0" fontId="7" fillId="4" borderId="57" xfId="1" applyFont="1" applyFill="1" applyBorder="1" applyAlignment="1" applyProtection="1">
      <alignment horizontal="center" vertical="center"/>
      <protection hidden="1"/>
    </xf>
    <xf numFmtId="164" fontId="2" fillId="4" borderId="36" xfId="1" applyNumberFormat="1" applyFill="1" applyBorder="1" applyAlignment="1" applyProtection="1">
      <alignment horizontal="center" vertical="center"/>
      <protection hidden="1"/>
    </xf>
    <xf numFmtId="0" fontId="26" fillId="4" borderId="17" xfId="1" applyFont="1" applyFill="1" applyBorder="1" applyProtection="1">
      <protection hidden="1"/>
    </xf>
    <xf numFmtId="0" fontId="7" fillId="4" borderId="0" xfId="1" applyFont="1" applyFill="1" applyAlignment="1" applyProtection="1">
      <alignment horizontal="left"/>
      <protection hidden="1"/>
    </xf>
    <xf numFmtId="165" fontId="7" fillId="4" borderId="0" xfId="1" applyNumberFormat="1" applyFont="1" applyFill="1" applyAlignment="1" applyProtection="1">
      <alignment horizontal="left"/>
      <protection hidden="1"/>
    </xf>
    <xf numFmtId="0" fontId="7" fillId="4" borderId="0" xfId="1" applyFont="1" applyFill="1" applyAlignment="1" applyProtection="1">
      <alignment horizontal="center"/>
      <protection hidden="1"/>
    </xf>
    <xf numFmtId="0" fontId="2" fillId="4" borderId="0" xfId="1" applyFill="1" applyAlignment="1" applyProtection="1">
      <alignment horizontal="center"/>
      <protection hidden="1"/>
    </xf>
    <xf numFmtId="164" fontId="2" fillId="4" borderId="0" xfId="1" applyNumberFormat="1" applyFill="1" applyAlignment="1" applyProtection="1">
      <alignment horizontal="left"/>
      <protection hidden="1"/>
    </xf>
    <xf numFmtId="49" fontId="8" fillId="4" borderId="0" xfId="1" applyNumberFormat="1" applyFont="1" applyFill="1" applyAlignment="1" applyProtection="1">
      <alignment horizontal="center" vertical="center"/>
      <protection hidden="1"/>
    </xf>
    <xf numFmtId="49" fontId="5" fillId="4" borderId="75" xfId="1" applyNumberFormat="1" applyFont="1" applyFill="1" applyBorder="1" applyAlignment="1" applyProtection="1">
      <alignment horizontal="left" vertical="center"/>
      <protection hidden="1"/>
    </xf>
    <xf numFmtId="0" fontId="3" fillId="4" borderId="0" xfId="0" applyFont="1" applyFill="1" applyAlignment="1" applyProtection="1">
      <alignment horizontal="left"/>
      <protection hidden="1"/>
    </xf>
    <xf numFmtId="165" fontId="3" fillId="4" borderId="0" xfId="0" applyNumberFormat="1" applyFont="1" applyFill="1" applyAlignment="1" applyProtection="1">
      <alignment horizontal="left"/>
      <protection hidden="1"/>
    </xf>
    <xf numFmtId="0" fontId="5" fillId="0" borderId="0" xfId="1" applyFont="1" applyAlignment="1" applyProtection="1">
      <alignment horizontal="left" vertical="center"/>
      <protection hidden="1"/>
    </xf>
    <xf numFmtId="0" fontId="15" fillId="0" borderId="19" xfId="1" applyFont="1" applyBorder="1" applyAlignment="1" applyProtection="1">
      <alignment horizontal="center" vertical="top" wrapText="1"/>
      <protection hidden="1"/>
    </xf>
    <xf numFmtId="0" fontId="15" fillId="0" borderId="20" xfId="1" applyFont="1" applyBorder="1" applyAlignment="1" applyProtection="1">
      <alignment horizontal="center" vertical="top" wrapText="1"/>
      <protection hidden="1"/>
    </xf>
    <xf numFmtId="0" fontId="14" fillId="0" borderId="0" xfId="1" applyFont="1" applyAlignment="1" applyProtection="1">
      <alignment horizontal="left" vertical="center"/>
      <protection hidden="1"/>
    </xf>
    <xf numFmtId="0" fontId="15" fillId="0" borderId="21" xfId="1" applyFont="1" applyBorder="1" applyAlignment="1" applyProtection="1">
      <alignment horizontal="center" vertical="center"/>
      <protection hidden="1"/>
    </xf>
    <xf numFmtId="0" fontId="15" fillId="0" borderId="22" xfId="1" applyFont="1" applyBorder="1" applyAlignment="1" applyProtection="1">
      <alignment horizontal="center" vertical="center"/>
      <protection hidden="1"/>
    </xf>
    <xf numFmtId="0" fontId="15" fillId="0" borderId="23" xfId="1" applyFont="1" applyBorder="1" applyAlignment="1" applyProtection="1">
      <alignment horizontal="center" vertical="center"/>
      <protection hidden="1"/>
    </xf>
    <xf numFmtId="0" fontId="15" fillId="0" borderId="24" xfId="1" applyFont="1" applyBorder="1" applyAlignment="1" applyProtection="1">
      <alignment horizontal="center" vertical="center"/>
      <protection hidden="1"/>
    </xf>
    <xf numFmtId="0" fontId="16" fillId="0" borderId="25" xfId="1" applyFont="1" applyBorder="1" applyAlignment="1" applyProtection="1">
      <alignment horizontal="left" vertical="center"/>
      <protection hidden="1"/>
    </xf>
    <xf numFmtId="0" fontId="15" fillId="0" borderId="26" xfId="1" applyFont="1" applyBorder="1" applyAlignment="1" applyProtection="1">
      <alignment horizontal="center" vertical="center"/>
      <protection hidden="1"/>
    </xf>
    <xf numFmtId="0" fontId="5" fillId="4" borderId="1"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wrapText="1"/>
      <protection hidden="1"/>
    </xf>
    <xf numFmtId="164" fontId="8" fillId="0" borderId="3" xfId="1" applyNumberFormat="1" applyFont="1" applyBorder="1" applyAlignment="1" applyProtection="1">
      <alignment horizontal="center" vertical="center"/>
      <protection locked="0"/>
    </xf>
    <xf numFmtId="0" fontId="4" fillId="0" borderId="5" xfId="0" applyFont="1" applyBorder="1" applyAlignment="1" applyProtection="1">
      <alignment horizontal="left" vertical="center" wrapText="1"/>
      <protection locked="0"/>
    </xf>
    <xf numFmtId="166" fontId="4" fillId="0" borderId="11" xfId="0" applyNumberFormat="1"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6" fontId="4" fillId="0" borderId="15" xfId="0" applyNumberFormat="1"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166" fontId="4" fillId="0" borderId="12" xfId="0" applyNumberFormat="1" applyFont="1" applyBorder="1" applyAlignment="1" applyProtection="1">
      <alignment horizontal="center" vertical="center" wrapText="1"/>
      <protection locked="0"/>
    </xf>
    <xf numFmtId="0" fontId="4" fillId="4" borderId="6" xfId="0" applyFont="1" applyFill="1" applyBorder="1" applyAlignment="1" applyProtection="1">
      <alignment horizontal="left" vertical="center" wrapText="1"/>
      <protection hidden="1"/>
    </xf>
    <xf numFmtId="0" fontId="0" fillId="4" borderId="6" xfId="0"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0" fillId="4" borderId="5" xfId="0" applyFill="1" applyBorder="1" applyAlignment="1" applyProtection="1">
      <alignment horizontal="left" vertical="center" wrapText="1"/>
      <protection hidden="1"/>
    </xf>
    <xf numFmtId="0" fontId="5" fillId="4" borderId="5" xfId="0" applyFont="1" applyFill="1" applyBorder="1" applyAlignment="1" applyProtection="1">
      <alignment horizontal="left" vertical="center" wrapText="1"/>
      <protection hidden="1"/>
    </xf>
    <xf numFmtId="0" fontId="4" fillId="4" borderId="63" xfId="0" applyFont="1" applyFill="1" applyBorder="1" applyAlignment="1" applyProtection="1">
      <alignment horizontal="left" vertical="center" wrapText="1"/>
      <protection hidden="1"/>
    </xf>
    <xf numFmtId="0" fontId="4" fillId="4" borderId="57" xfId="0" applyFont="1" applyFill="1" applyBorder="1" applyAlignment="1" applyProtection="1">
      <alignment horizontal="left" vertical="center" wrapText="1"/>
      <protection hidden="1"/>
    </xf>
    <xf numFmtId="0" fontId="0" fillId="4" borderId="6" xfId="0" applyFill="1" applyBorder="1" applyAlignment="1" applyProtection="1">
      <alignment vertical="center" wrapText="1"/>
      <protection hidden="1"/>
    </xf>
    <xf numFmtId="0" fontId="4" fillId="4" borderId="65" xfId="0" applyFont="1" applyFill="1" applyBorder="1" applyAlignment="1" applyProtection="1">
      <alignment horizontal="left" vertical="center" wrapText="1"/>
      <protection hidden="1"/>
    </xf>
    <xf numFmtId="0" fontId="4" fillId="4" borderId="56" xfId="0" applyFont="1" applyFill="1" applyBorder="1" applyAlignment="1" applyProtection="1">
      <alignment horizontal="left" vertical="center" wrapText="1"/>
      <protection hidden="1"/>
    </xf>
    <xf numFmtId="0" fontId="0" fillId="4" borderId="5" xfId="0" applyFill="1" applyBorder="1" applyAlignment="1" applyProtection="1">
      <alignment vertical="center" wrapText="1"/>
      <protection hidden="1"/>
    </xf>
    <xf numFmtId="0" fontId="4" fillId="4" borderId="64" xfId="0" applyFont="1" applyFill="1" applyBorder="1" applyAlignment="1" applyProtection="1">
      <alignment horizontal="left" vertical="center" wrapText="1"/>
      <protection hidden="1"/>
    </xf>
    <xf numFmtId="0" fontId="4" fillId="4" borderId="30" xfId="0" applyFont="1" applyFill="1" applyBorder="1" applyAlignment="1" applyProtection="1">
      <alignment horizontal="left" vertical="center" wrapText="1"/>
      <protection hidden="1"/>
    </xf>
    <xf numFmtId="0" fontId="0" fillId="4" borderId="3" xfId="0" applyFill="1" applyBorder="1" applyAlignment="1" applyProtection="1">
      <alignment vertical="center" wrapText="1"/>
      <protection hidden="1"/>
    </xf>
    <xf numFmtId="0" fontId="4" fillId="4" borderId="3" xfId="0" applyFont="1" applyFill="1" applyBorder="1" applyAlignment="1" applyProtection="1">
      <alignment horizontal="left" vertical="center" wrapText="1"/>
      <protection hidden="1"/>
    </xf>
    <xf numFmtId="0" fontId="0" fillId="4" borderId="3" xfId="0" applyFill="1" applyBorder="1" applyAlignment="1" applyProtection="1">
      <alignment horizontal="left" vertical="center" wrapText="1"/>
      <protection hidden="1"/>
    </xf>
    <xf numFmtId="0" fontId="24" fillId="4" borderId="3" xfId="0" applyFont="1" applyFill="1" applyBorder="1" applyAlignment="1" applyProtection="1">
      <alignment horizontal="left" vertical="center" wrapText="1"/>
      <protection hidden="1"/>
    </xf>
    <xf numFmtId="0" fontId="9" fillId="3" borderId="40"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3" fillId="4" borderId="65" xfId="0" applyFont="1" applyFill="1" applyBorder="1" applyAlignment="1" applyProtection="1">
      <alignment horizontal="left" vertical="center" wrapText="1"/>
      <protection hidden="1"/>
    </xf>
    <xf numFmtId="0" fontId="3" fillId="4" borderId="56" xfId="0" applyFont="1" applyFill="1" applyBorder="1" applyAlignment="1" applyProtection="1">
      <alignment horizontal="left" vertical="center" wrapText="1"/>
      <protection hidden="1"/>
    </xf>
    <xf numFmtId="0" fontId="3" fillId="4" borderId="5" xfId="0" applyFont="1" applyFill="1" applyBorder="1" applyAlignment="1" applyProtection="1">
      <alignment horizontal="left" vertical="center" wrapText="1"/>
      <protection hidden="1"/>
    </xf>
    <xf numFmtId="0" fontId="3" fillId="4" borderId="18" xfId="0" applyFont="1" applyFill="1" applyBorder="1" applyAlignment="1" applyProtection="1">
      <alignment horizontal="left"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left" vertical="center" wrapText="1"/>
      <protection hidden="1"/>
    </xf>
    <xf numFmtId="0" fontId="4" fillId="4" borderId="66" xfId="0" applyFont="1" applyFill="1" applyBorder="1" applyAlignment="1" applyProtection="1">
      <alignment horizontal="left" vertical="center" wrapText="1"/>
      <protection hidden="1"/>
    </xf>
    <xf numFmtId="0" fontId="3" fillId="4" borderId="67" xfId="0" applyFont="1" applyFill="1" applyBorder="1" applyAlignment="1" applyProtection="1">
      <alignment horizontal="left" vertical="center" wrapText="1"/>
      <protection hidden="1"/>
    </xf>
    <xf numFmtId="0" fontId="3" fillId="4" borderId="51" xfId="0" applyFont="1" applyFill="1" applyBorder="1" applyAlignment="1" applyProtection="1">
      <alignment horizontal="left" vertical="center" wrapText="1"/>
      <protection hidden="1"/>
    </xf>
    <xf numFmtId="0" fontId="7" fillId="4" borderId="4" xfId="0" applyFont="1" applyFill="1" applyBorder="1" applyAlignment="1" applyProtection="1">
      <alignment vertical="center" wrapText="1"/>
      <protection hidden="1"/>
    </xf>
    <xf numFmtId="0" fontId="4" fillId="4" borderId="68" xfId="0" applyFont="1" applyFill="1" applyBorder="1" applyAlignment="1" applyProtection="1">
      <alignment horizontal="left" vertical="center" wrapText="1"/>
      <protection hidden="1"/>
    </xf>
    <xf numFmtId="0" fontId="4" fillId="4" borderId="53" xfId="0" applyFont="1" applyFill="1" applyBorder="1" applyAlignment="1" applyProtection="1">
      <alignment horizontal="left" vertical="center" wrapText="1"/>
      <protection hidden="1"/>
    </xf>
    <xf numFmtId="0" fontId="0" fillId="4" borderId="69" xfId="0" applyFill="1" applyBorder="1" applyAlignment="1" applyProtection="1">
      <alignment vertical="center" wrapText="1"/>
      <protection hidden="1"/>
    </xf>
    <xf numFmtId="0" fontId="0" fillId="4" borderId="69" xfId="0" applyFill="1" applyBorder="1" applyAlignment="1" applyProtection="1">
      <alignment horizontal="center" vertical="center" wrapText="1"/>
      <protection hidden="1"/>
    </xf>
    <xf numFmtId="0" fontId="3" fillId="4" borderId="50" xfId="0" applyFont="1" applyFill="1" applyBorder="1" applyAlignment="1" applyProtection="1">
      <alignment horizontal="left" vertical="center" wrapText="1"/>
      <protection hidden="1"/>
    </xf>
    <xf numFmtId="0" fontId="7" fillId="4" borderId="51" xfId="0" applyFont="1" applyFill="1" applyBorder="1" applyProtection="1">
      <protection hidden="1"/>
    </xf>
    <xf numFmtId="0" fontId="4" fillId="4" borderId="61" xfId="0" applyFont="1" applyFill="1" applyBorder="1" applyAlignment="1" applyProtection="1">
      <alignment horizontal="left" vertical="center" wrapText="1"/>
      <protection hidden="1"/>
    </xf>
    <xf numFmtId="0" fontId="0" fillId="4" borderId="53" xfId="0" applyFill="1" applyBorder="1" applyProtection="1">
      <protection hidden="1"/>
    </xf>
    <xf numFmtId="0" fontId="3" fillId="4" borderId="64" xfId="0" applyFont="1" applyFill="1" applyBorder="1" applyAlignment="1" applyProtection="1">
      <alignment horizontal="left" vertical="center" wrapText="1"/>
      <protection hidden="1"/>
    </xf>
    <xf numFmtId="0" fontId="3" fillId="4" borderId="63" xfId="0" applyFont="1" applyFill="1" applyBorder="1" applyAlignment="1" applyProtection="1">
      <alignment horizontal="left" vertical="center" wrapText="1"/>
      <protection hidden="1"/>
    </xf>
    <xf numFmtId="0" fontId="4" fillId="4" borderId="4" xfId="0" applyFont="1" applyFill="1" applyBorder="1" applyAlignment="1" applyProtection="1">
      <alignment horizontal="left" vertical="center" wrapText="1"/>
      <protection hidden="1"/>
    </xf>
    <xf numFmtId="0" fontId="0" fillId="4" borderId="69" xfId="0" applyFill="1" applyBorder="1" applyAlignment="1" applyProtection="1">
      <alignment horizontal="left" vertical="center" wrapText="1"/>
      <protection hidden="1"/>
    </xf>
    <xf numFmtId="0" fontId="4" fillId="4" borderId="54" xfId="0" applyFont="1" applyFill="1" applyBorder="1" applyAlignment="1" applyProtection="1">
      <alignment horizontal="left" vertical="center" wrapText="1"/>
      <protection hidden="1"/>
    </xf>
    <xf numFmtId="0" fontId="0" fillId="4" borderId="38" xfId="0" applyFill="1" applyBorder="1" applyAlignment="1" applyProtection="1">
      <alignment horizontal="left" vertical="center" wrapText="1"/>
      <protection hidden="1"/>
    </xf>
    <xf numFmtId="0" fontId="0" fillId="4" borderId="39" xfId="0" applyFill="1" applyBorder="1" applyAlignment="1" applyProtection="1">
      <alignment horizontal="left" vertical="center" wrapText="1"/>
      <protection hidden="1"/>
    </xf>
    <xf numFmtId="0" fontId="4" fillId="4" borderId="19" xfId="0" applyFont="1" applyFill="1" applyBorder="1" applyAlignment="1" applyProtection="1">
      <alignment horizontal="left" vertical="center" wrapText="1"/>
      <protection hidden="1"/>
    </xf>
    <xf numFmtId="0" fontId="0" fillId="4" borderId="32" xfId="0" applyFill="1" applyBorder="1" applyAlignment="1" applyProtection="1">
      <alignment horizontal="left" vertical="center" wrapText="1"/>
      <protection hidden="1"/>
    </xf>
    <xf numFmtId="0" fontId="0" fillId="4" borderId="33" xfId="0" applyFill="1" applyBorder="1" applyAlignment="1" applyProtection="1">
      <alignment horizontal="left" vertical="center" wrapText="1"/>
      <protection hidden="1"/>
    </xf>
    <xf numFmtId="0" fontId="4" fillId="4" borderId="55" xfId="0" applyFont="1" applyFill="1" applyBorder="1" applyAlignment="1" applyProtection="1">
      <alignment horizontal="left" vertical="center" wrapText="1"/>
      <protection hidden="1"/>
    </xf>
    <xf numFmtId="0" fontId="0" fillId="4" borderId="35" xfId="0" applyFill="1" applyBorder="1" applyAlignment="1" applyProtection="1">
      <alignment horizontal="left" vertical="center" wrapText="1"/>
      <protection hidden="1"/>
    </xf>
    <xf numFmtId="0" fontId="0" fillId="4" borderId="36" xfId="0" applyFill="1" applyBorder="1" applyAlignment="1" applyProtection="1">
      <alignment horizontal="left" vertical="center" wrapText="1"/>
      <protection hidden="1"/>
    </xf>
    <xf numFmtId="0" fontId="3" fillId="4" borderId="0" xfId="0" applyFont="1" applyFill="1" applyAlignment="1" applyProtection="1">
      <alignment horizontal="left" wrapText="1"/>
      <protection hidden="1"/>
    </xf>
    <xf numFmtId="0" fontId="4" fillId="4" borderId="0" xfId="0" applyFont="1" applyFill="1" applyAlignment="1" applyProtection="1">
      <alignment wrapText="1"/>
      <protection hidden="1"/>
    </xf>
    <xf numFmtId="165" fontId="4" fillId="0" borderId="17" xfId="0" applyNumberFormat="1" applyFont="1" applyBorder="1" applyAlignment="1" applyProtection="1">
      <alignment horizontal="left"/>
      <protection locked="0"/>
    </xf>
    <xf numFmtId="0" fontId="4" fillId="0" borderId="17" xfId="0" applyFont="1" applyBorder="1" applyProtection="1">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left"/>
      <protection locked="0"/>
    </xf>
    <xf numFmtId="0" fontId="3" fillId="0" borderId="17" xfId="0" applyFont="1" applyBorder="1" applyAlignment="1" applyProtection="1">
      <alignment horizontal="left"/>
      <protection locked="0"/>
    </xf>
    <xf numFmtId="0" fontId="3" fillId="4" borderId="3"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8" fillId="0" borderId="3" xfId="1" applyFont="1" applyBorder="1" applyAlignment="1" applyProtection="1">
      <alignment horizontal="left" vertical="top"/>
      <protection hidden="1"/>
    </xf>
    <xf numFmtId="0" fontId="5" fillId="0" borderId="3" xfId="1" applyFont="1" applyBorder="1" applyAlignment="1" applyProtection="1">
      <alignment horizontal="left" vertical="top" wrapText="1"/>
      <protection hidden="1"/>
    </xf>
    <xf numFmtId="0" fontId="16" fillId="0" borderId="25" xfId="1" applyFont="1" applyBorder="1" applyAlignment="1" applyProtection="1">
      <alignment horizontal="left" vertical="top" wrapText="1"/>
      <protection hidden="1"/>
    </xf>
    <xf numFmtId="0" fontId="16" fillId="0" borderId="41" xfId="1" applyFont="1" applyBorder="1" applyAlignment="1" applyProtection="1">
      <alignment horizontal="left" vertical="top" wrapText="1"/>
      <protection hidden="1"/>
    </xf>
    <xf numFmtId="0" fontId="15" fillId="0" borderId="25" xfId="1" applyFont="1" applyBorder="1" applyAlignment="1" applyProtection="1">
      <alignment horizontal="left" vertical="center" wrapText="1"/>
      <protection hidden="1"/>
    </xf>
    <xf numFmtId="0" fontId="16" fillId="0" borderId="42" xfId="1" applyFont="1" applyBorder="1" applyAlignment="1" applyProtection="1">
      <alignment horizontal="left" vertical="center" wrapText="1"/>
      <protection hidden="1"/>
    </xf>
    <xf numFmtId="0" fontId="16" fillId="0" borderId="41" xfId="1" applyFont="1" applyBorder="1" applyAlignment="1" applyProtection="1">
      <alignment horizontal="left" vertical="center" wrapText="1"/>
      <protection hidden="1"/>
    </xf>
    <xf numFmtId="0" fontId="5" fillId="0" borderId="3" xfId="1" applyFont="1" applyBorder="1" applyAlignment="1" applyProtection="1">
      <alignment horizontal="left" vertical="top" wrapText="1" shrinkToFit="1"/>
      <protection hidden="1"/>
    </xf>
    <xf numFmtId="0" fontId="5" fillId="0" borderId="3" xfId="1" applyFont="1" applyBorder="1" applyAlignment="1" applyProtection="1">
      <alignment horizontal="left"/>
      <protection hidden="1"/>
    </xf>
    <xf numFmtId="0" fontId="14" fillId="0" borderId="43" xfId="1" applyFont="1" applyBorder="1" applyAlignment="1" applyProtection="1">
      <alignment horizontal="center" vertical="top" wrapText="1"/>
      <protection hidden="1"/>
    </xf>
    <xf numFmtId="0" fontId="14" fillId="0" borderId="44" xfId="1" applyFont="1" applyBorder="1" applyAlignment="1" applyProtection="1">
      <alignment horizontal="center" vertical="top" wrapText="1"/>
      <protection hidden="1"/>
    </xf>
    <xf numFmtId="0" fontId="14" fillId="0" borderId="45" xfId="1" applyFont="1" applyBorder="1" applyAlignment="1" applyProtection="1">
      <alignment horizontal="center" vertical="top" wrapText="1"/>
      <protection hidden="1"/>
    </xf>
    <xf numFmtId="0" fontId="16" fillId="0" borderId="28" xfId="1" applyFont="1" applyBorder="1" applyAlignment="1" applyProtection="1">
      <alignment horizontal="left" vertical="top" wrapText="1"/>
      <protection hidden="1"/>
    </xf>
    <xf numFmtId="0" fontId="16" fillId="0" borderId="29" xfId="1" applyFont="1" applyBorder="1" applyAlignment="1" applyProtection="1">
      <alignment horizontal="left" vertical="top" wrapText="1"/>
      <protection hidden="1"/>
    </xf>
    <xf numFmtId="0" fontId="16" fillId="0" borderId="47" xfId="1" applyFont="1" applyBorder="1" applyAlignment="1" applyProtection="1">
      <alignment horizontal="left" vertical="top" wrapText="1"/>
      <protection hidden="1"/>
    </xf>
    <xf numFmtId="0" fontId="15" fillId="0" borderId="19" xfId="1" applyFont="1" applyBorder="1" applyAlignment="1" applyProtection="1">
      <alignment horizontal="left" vertical="top"/>
      <protection hidden="1"/>
    </xf>
    <xf numFmtId="0" fontId="15" fillId="0" borderId="30" xfId="1" applyFont="1" applyBorder="1" applyAlignment="1" applyProtection="1">
      <alignment horizontal="left" vertical="top"/>
      <protection hidden="1"/>
    </xf>
    <xf numFmtId="0" fontId="16" fillId="0" borderId="32" xfId="1" applyFont="1" applyBorder="1" applyAlignment="1" applyProtection="1">
      <alignment horizontal="left" vertical="top"/>
      <protection hidden="1"/>
    </xf>
    <xf numFmtId="0" fontId="16" fillId="0" borderId="30" xfId="1" applyFont="1" applyBorder="1" applyAlignment="1" applyProtection="1">
      <alignment horizontal="left" vertical="top"/>
      <protection hidden="1"/>
    </xf>
    <xf numFmtId="0" fontId="16" fillId="0" borderId="21" xfId="1" applyFont="1" applyBorder="1" applyAlignment="1" applyProtection="1">
      <alignment horizontal="left" vertical="top"/>
      <protection hidden="1"/>
    </xf>
    <xf numFmtId="0" fontId="16" fillId="0" borderId="27" xfId="1" applyFont="1" applyBorder="1" applyAlignment="1" applyProtection="1">
      <alignment horizontal="left" vertical="top"/>
      <protection hidden="1"/>
    </xf>
    <xf numFmtId="0" fontId="16" fillId="0" borderId="21" xfId="1" applyFont="1" applyBorder="1" applyAlignment="1" applyProtection="1">
      <alignment horizontal="left" vertical="top" wrapText="1"/>
      <protection hidden="1"/>
    </xf>
    <xf numFmtId="0" fontId="16" fillId="0" borderId="46" xfId="1" applyFont="1" applyBorder="1" applyAlignment="1" applyProtection="1">
      <alignment horizontal="left" vertical="top" wrapText="1"/>
      <protection hidden="1"/>
    </xf>
    <xf numFmtId="0" fontId="16" fillId="0" borderId="27" xfId="1" applyFont="1" applyBorder="1" applyAlignment="1" applyProtection="1">
      <alignment horizontal="left" vertical="top" wrapText="1"/>
      <protection hidden="1"/>
    </xf>
    <xf numFmtId="0" fontId="18" fillId="0" borderId="34" xfId="1" applyFont="1" applyBorder="1" applyAlignment="1" applyProtection="1">
      <alignment horizontal="left" vertical="center" wrapText="1"/>
      <protection hidden="1"/>
    </xf>
    <xf numFmtId="0" fontId="18" fillId="0" borderId="35" xfId="1" applyFont="1" applyBorder="1" applyAlignment="1" applyProtection="1">
      <alignment horizontal="left" vertical="center" wrapText="1"/>
      <protection hidden="1"/>
    </xf>
    <xf numFmtId="0" fontId="18" fillId="0" borderId="36" xfId="1" applyFont="1" applyBorder="1" applyAlignment="1" applyProtection="1">
      <alignment horizontal="left" vertical="center" wrapText="1"/>
      <protection hidden="1"/>
    </xf>
    <xf numFmtId="0" fontId="29" fillId="2" borderId="40" xfId="1" applyFont="1" applyFill="1" applyBorder="1" applyAlignment="1" applyProtection="1">
      <alignment horizontal="left" vertical="center"/>
      <protection hidden="1"/>
    </xf>
    <xf numFmtId="0" fontId="29" fillId="2" borderId="8" xfId="1" applyFont="1" applyFill="1" applyBorder="1" applyAlignment="1" applyProtection="1">
      <alignment horizontal="left" vertical="center"/>
      <protection hidden="1"/>
    </xf>
    <xf numFmtId="0" fontId="29" fillId="2" borderId="10" xfId="1" applyFont="1" applyFill="1" applyBorder="1" applyAlignment="1" applyProtection="1">
      <alignment horizontal="left" vertical="center"/>
      <protection hidden="1"/>
    </xf>
    <xf numFmtId="0" fontId="8" fillId="0" borderId="3" xfId="1" applyFont="1" applyBorder="1" applyAlignment="1" applyProtection="1">
      <alignment horizontal="left" vertical="top" wrapText="1"/>
      <protection hidden="1"/>
    </xf>
    <xf numFmtId="0" fontId="18" fillId="0" borderId="31" xfId="1" applyFont="1" applyBorder="1" applyAlignment="1" applyProtection="1">
      <alignment horizontal="left" vertical="center" wrapText="1"/>
      <protection hidden="1"/>
    </xf>
    <xf numFmtId="0" fontId="18" fillId="0" borderId="32" xfId="1" applyFont="1" applyBorder="1" applyAlignment="1" applyProtection="1">
      <alignment horizontal="left" vertical="center" wrapText="1"/>
      <protection hidden="1"/>
    </xf>
    <xf numFmtId="0" fontId="18" fillId="0" borderId="33" xfId="1" applyFont="1" applyBorder="1" applyAlignment="1" applyProtection="1">
      <alignment horizontal="left" vertical="center" wrapText="1"/>
      <protection hidden="1"/>
    </xf>
    <xf numFmtId="0" fontId="17" fillId="0" borderId="37" xfId="1" applyFont="1" applyBorder="1" applyAlignment="1" applyProtection="1">
      <alignment horizontal="center" vertical="center"/>
      <protection hidden="1"/>
    </xf>
    <xf numFmtId="0" fontId="17" fillId="0" borderId="38" xfId="1" applyFont="1" applyBorder="1" applyAlignment="1" applyProtection="1">
      <alignment horizontal="center" vertical="center"/>
      <protection hidden="1"/>
    </xf>
    <xf numFmtId="0" fontId="17" fillId="0" borderId="39" xfId="1" applyFont="1" applyBorder="1" applyAlignment="1" applyProtection="1">
      <alignment horizontal="center" vertical="center"/>
      <protection hidden="1"/>
    </xf>
    <xf numFmtId="0" fontId="12" fillId="4" borderId="0" xfId="1" applyFont="1" applyFill="1" applyAlignment="1" applyProtection="1">
      <alignment horizontal="left" vertical="center" wrapText="1"/>
      <protection hidden="1"/>
    </xf>
    <xf numFmtId="0" fontId="6" fillId="4" borderId="0" xfId="1" applyFont="1" applyFill="1" applyAlignment="1" applyProtection="1">
      <alignment vertical="center" wrapText="1"/>
      <protection hidden="1"/>
    </xf>
    <xf numFmtId="0" fontId="12" fillId="4" borderId="40" xfId="1" applyFont="1" applyFill="1" applyBorder="1" applyAlignment="1" applyProtection="1">
      <alignment horizontal="left" vertical="top" wrapText="1"/>
      <protection hidden="1"/>
    </xf>
    <xf numFmtId="0" fontId="6" fillId="4" borderId="7" xfId="1" applyFont="1" applyFill="1" applyBorder="1" applyAlignment="1" applyProtection="1">
      <alignment horizontal="left" vertical="top" wrapText="1"/>
      <protection hidden="1"/>
    </xf>
    <xf numFmtId="0" fontId="6" fillId="4" borderId="13" xfId="1" applyFont="1" applyFill="1" applyBorder="1" applyAlignment="1" applyProtection="1">
      <alignment horizontal="left" vertical="center" wrapText="1"/>
      <protection hidden="1"/>
    </xf>
    <xf numFmtId="0" fontId="6" fillId="0" borderId="13" xfId="1" applyFont="1" applyBorder="1" applyAlignment="1" applyProtection="1">
      <alignment horizontal="left" vertical="center" wrapText="1"/>
      <protection locked="0" hidden="1"/>
    </xf>
    <xf numFmtId="0" fontId="12" fillId="4" borderId="40" xfId="1" applyFont="1" applyFill="1" applyBorder="1" applyAlignment="1" applyProtection="1">
      <alignment horizontal="left" vertical="center" wrapText="1"/>
      <protection hidden="1"/>
    </xf>
    <xf numFmtId="0" fontId="12" fillId="4" borderId="8" xfId="1" applyFont="1" applyFill="1" applyBorder="1" applyAlignment="1" applyProtection="1">
      <alignment horizontal="left" vertical="center" wrapText="1"/>
      <protection hidden="1"/>
    </xf>
    <xf numFmtId="0" fontId="6" fillId="4" borderId="8" xfId="1" applyFont="1" applyFill="1" applyBorder="1" applyAlignment="1" applyProtection="1">
      <alignment horizontal="left" vertical="center" wrapText="1"/>
      <protection hidden="1"/>
    </xf>
    <xf numFmtId="0" fontId="12" fillId="4" borderId="9" xfId="1" applyFont="1" applyFill="1" applyBorder="1" applyAlignment="1" applyProtection="1">
      <alignment horizontal="left" vertical="center" wrapText="1"/>
      <protection hidden="1"/>
    </xf>
    <xf numFmtId="0" fontId="8" fillId="0" borderId="17" xfId="1" applyFont="1" applyBorder="1" applyAlignment="1" applyProtection="1">
      <alignment horizontal="left" vertical="center"/>
      <protection locked="0" hidden="1"/>
    </xf>
    <xf numFmtId="165" fontId="5" fillId="0" borderId="17" xfId="1" applyNumberFormat="1" applyFont="1" applyBorder="1" applyAlignment="1" applyProtection="1">
      <alignment horizontal="left" vertical="center"/>
      <protection locked="0" hidden="1"/>
    </xf>
    <xf numFmtId="0" fontId="5" fillId="0" borderId="17" xfId="1" applyFont="1" applyBorder="1" applyAlignment="1" applyProtection="1">
      <alignment vertical="center"/>
      <protection locked="0" hidden="1"/>
    </xf>
    <xf numFmtId="0" fontId="12" fillId="4" borderId="58" xfId="1" applyFont="1" applyFill="1" applyBorder="1" applyAlignment="1" applyProtection="1">
      <alignment horizontal="left" vertical="top" wrapText="1"/>
      <protection hidden="1"/>
    </xf>
    <xf numFmtId="0" fontId="6" fillId="4" borderId="49" xfId="1" applyFont="1" applyFill="1" applyBorder="1" applyAlignment="1" applyProtection="1">
      <alignment horizontal="left" vertical="top" wrapText="1"/>
      <protection hidden="1"/>
    </xf>
    <xf numFmtId="0" fontId="6" fillId="4" borderId="71" xfId="1" applyFont="1" applyFill="1" applyBorder="1" applyAlignment="1" applyProtection="1">
      <alignment horizontal="left" vertical="center" wrapText="1"/>
      <protection hidden="1"/>
    </xf>
    <xf numFmtId="0" fontId="6" fillId="0" borderId="71" xfId="1" applyFont="1" applyBorder="1" applyAlignment="1" applyProtection="1">
      <alignment horizontal="left" vertical="center" wrapText="1"/>
      <protection locked="0" hidden="1"/>
    </xf>
    <xf numFmtId="0" fontId="12" fillId="4" borderId="58" xfId="1" applyFont="1" applyFill="1" applyBorder="1" applyAlignment="1" applyProtection="1">
      <alignment horizontal="left" vertical="center" wrapText="1"/>
      <protection hidden="1"/>
    </xf>
    <xf numFmtId="0" fontId="6" fillId="4" borderId="49" xfId="1" applyFont="1" applyFill="1" applyBorder="1" applyAlignment="1" applyProtection="1">
      <alignment horizontal="left" vertical="center" wrapText="1"/>
      <protection hidden="1"/>
    </xf>
    <xf numFmtId="0" fontId="6" fillId="4" borderId="54" xfId="1" applyFont="1" applyFill="1" applyBorder="1" applyAlignment="1" applyProtection="1">
      <alignment horizontal="left" vertical="center" wrapText="1"/>
      <protection hidden="1"/>
    </xf>
    <xf numFmtId="0" fontId="6" fillId="4" borderId="56" xfId="1" applyFont="1" applyFill="1" applyBorder="1" applyAlignment="1" applyProtection="1">
      <alignment horizontal="left" vertical="center" wrapText="1"/>
      <protection hidden="1"/>
    </xf>
    <xf numFmtId="0" fontId="6" fillId="4" borderId="55" xfId="1" applyFont="1" applyFill="1" applyBorder="1" applyAlignment="1" applyProtection="1">
      <alignment horizontal="left" vertical="center" wrapText="1"/>
      <protection hidden="1"/>
    </xf>
    <xf numFmtId="0" fontId="6" fillId="4" borderId="57" xfId="1" applyFont="1" applyFill="1" applyBorder="1" applyAlignment="1" applyProtection="1">
      <alignment horizontal="left" vertical="center" wrapText="1"/>
      <protection hidden="1"/>
    </xf>
    <xf numFmtId="0" fontId="6" fillId="0" borderId="55" xfId="1" applyFont="1" applyBorder="1" applyAlignment="1" applyProtection="1">
      <alignment horizontal="left" vertical="center" wrapText="1"/>
      <protection locked="0" hidden="1"/>
    </xf>
    <xf numFmtId="0" fontId="6" fillId="0" borderId="35" xfId="1" applyFont="1" applyBorder="1" applyAlignment="1" applyProtection="1">
      <alignment horizontal="left" vertical="center" wrapText="1"/>
      <protection locked="0" hidden="1"/>
    </xf>
    <xf numFmtId="0" fontId="6" fillId="0" borderId="57" xfId="1" applyFont="1" applyBorder="1" applyAlignment="1" applyProtection="1">
      <alignment horizontal="left" vertical="center" wrapText="1"/>
      <protection locked="0" hidden="1"/>
    </xf>
    <xf numFmtId="0" fontId="6" fillId="4" borderId="19" xfId="1" applyFont="1" applyFill="1" applyBorder="1" applyAlignment="1" applyProtection="1">
      <alignment horizontal="left" vertical="center" wrapText="1"/>
      <protection hidden="1"/>
    </xf>
    <xf numFmtId="0" fontId="6" fillId="4" borderId="30" xfId="1" applyFont="1" applyFill="1" applyBorder="1" applyAlignment="1" applyProtection="1">
      <alignment horizontal="left" vertical="center" wrapText="1"/>
      <protection hidden="1"/>
    </xf>
    <xf numFmtId="0" fontId="6" fillId="0" borderId="19" xfId="1" applyFont="1" applyBorder="1" applyAlignment="1" applyProtection="1">
      <alignment horizontal="left" vertical="center" wrapText="1"/>
      <protection locked="0" hidden="1"/>
    </xf>
    <xf numFmtId="0" fontId="6" fillId="0" borderId="32" xfId="1" applyFont="1" applyBorder="1" applyAlignment="1" applyProtection="1">
      <alignment horizontal="left" vertical="center" wrapText="1"/>
      <protection locked="0" hidden="1"/>
    </xf>
    <xf numFmtId="0" fontId="6" fillId="0" borderId="30" xfId="1" applyFont="1" applyBorder="1" applyAlignment="1" applyProtection="1">
      <alignment horizontal="left" vertical="center" wrapText="1"/>
      <protection locked="0" hidden="1"/>
    </xf>
    <xf numFmtId="0" fontId="6" fillId="0" borderId="54" xfId="1" applyFont="1" applyBorder="1" applyAlignment="1" applyProtection="1">
      <alignment horizontal="left" vertical="center" wrapText="1"/>
      <protection locked="0" hidden="1"/>
    </xf>
    <xf numFmtId="0" fontId="6" fillId="0" borderId="38" xfId="1" applyFont="1" applyBorder="1" applyAlignment="1" applyProtection="1">
      <alignment horizontal="left" vertical="center" wrapText="1"/>
      <protection locked="0" hidden="1"/>
    </xf>
    <xf numFmtId="0" fontId="6" fillId="0" borderId="56" xfId="1" applyFont="1" applyBorder="1" applyAlignment="1" applyProtection="1">
      <alignment horizontal="left" vertical="center" wrapText="1"/>
      <protection locked="0" hidden="1"/>
    </xf>
    <xf numFmtId="0" fontId="12" fillId="4" borderId="7" xfId="1" applyFont="1" applyFill="1" applyBorder="1" applyAlignment="1" applyProtection="1">
      <alignment horizontal="left" vertical="top" wrapText="1"/>
      <protection hidden="1"/>
    </xf>
    <xf numFmtId="0" fontId="12" fillId="4" borderId="49" xfId="1" applyFont="1" applyFill="1" applyBorder="1" applyAlignment="1" applyProtection="1">
      <alignment horizontal="left" vertical="top" wrapText="1"/>
      <protection hidden="1"/>
    </xf>
    <xf numFmtId="0" fontId="12" fillId="4" borderId="59" xfId="1" applyFont="1" applyFill="1" applyBorder="1" applyAlignment="1" applyProtection="1">
      <alignment horizontal="left" vertical="top" wrapText="1"/>
      <protection hidden="1"/>
    </xf>
    <xf numFmtId="0" fontId="12" fillId="4" borderId="60" xfId="1" applyFont="1" applyFill="1" applyBorder="1" applyAlignment="1" applyProtection="1">
      <alignment horizontal="left" vertical="top" wrapText="1"/>
      <protection hidden="1"/>
    </xf>
    <xf numFmtId="0" fontId="12" fillId="4" borderId="52" xfId="1" applyFont="1" applyFill="1" applyBorder="1" applyAlignment="1" applyProtection="1">
      <alignment horizontal="left" vertical="top" wrapText="1"/>
      <protection hidden="1"/>
    </xf>
    <xf numFmtId="0" fontId="12" fillId="4" borderId="53" xfId="1" applyFont="1" applyFill="1" applyBorder="1" applyAlignment="1" applyProtection="1">
      <alignment horizontal="left" vertical="top" wrapText="1"/>
      <protection hidden="1"/>
    </xf>
    <xf numFmtId="0" fontId="6" fillId="4" borderId="5" xfId="1" applyFont="1" applyFill="1" applyBorder="1" applyAlignment="1" applyProtection="1">
      <alignment horizontal="left" vertical="center" wrapText="1"/>
      <protection hidden="1"/>
    </xf>
    <xf numFmtId="0" fontId="6" fillId="0" borderId="5" xfId="1" applyFont="1" applyBorder="1" applyAlignment="1" applyProtection="1">
      <alignment horizontal="left" vertical="center" wrapText="1"/>
      <protection locked="0" hidden="1"/>
    </xf>
    <xf numFmtId="0" fontId="6" fillId="4" borderId="3" xfId="1" applyFont="1" applyFill="1" applyBorder="1" applyAlignment="1" applyProtection="1">
      <alignment horizontal="left" vertical="center" wrapText="1"/>
      <protection hidden="1"/>
    </xf>
    <xf numFmtId="0" fontId="6" fillId="0" borderId="3" xfId="1" applyFont="1" applyBorder="1" applyAlignment="1" applyProtection="1">
      <alignment horizontal="left" vertical="center" wrapText="1"/>
      <protection locked="0" hidden="1"/>
    </xf>
    <xf numFmtId="0" fontId="6" fillId="0" borderId="6" xfId="1" applyFont="1" applyBorder="1" applyAlignment="1" applyProtection="1">
      <alignment horizontal="left" vertical="center" wrapText="1"/>
      <protection locked="0" hidden="1"/>
    </xf>
    <xf numFmtId="0" fontId="6" fillId="4" borderId="52" xfId="1" applyFont="1" applyFill="1" applyBorder="1" applyAlignment="1" applyProtection="1">
      <alignment horizontal="left" vertical="center" wrapText="1"/>
      <protection hidden="1"/>
    </xf>
    <xf numFmtId="0" fontId="6" fillId="4" borderId="53" xfId="1" applyFont="1" applyFill="1" applyBorder="1" applyAlignment="1" applyProtection="1">
      <alignment horizontal="left" vertical="center" wrapText="1"/>
      <protection hidden="1"/>
    </xf>
    <xf numFmtId="0" fontId="6" fillId="4" borderId="6" xfId="1" applyFont="1" applyFill="1" applyBorder="1" applyAlignment="1" applyProtection="1">
      <alignment horizontal="left" vertical="center" wrapText="1"/>
      <protection hidden="1"/>
    </xf>
    <xf numFmtId="0" fontId="12" fillId="4" borderId="7" xfId="1" applyFont="1" applyFill="1" applyBorder="1" applyAlignment="1" applyProtection="1">
      <alignment horizontal="left" vertical="center" wrapText="1"/>
      <protection hidden="1"/>
    </xf>
    <xf numFmtId="0" fontId="12" fillId="4" borderId="13" xfId="1" applyFont="1" applyFill="1" applyBorder="1" applyAlignment="1" applyProtection="1">
      <alignment horizontal="left" vertical="center" wrapText="1"/>
      <protection hidden="1"/>
    </xf>
    <xf numFmtId="0" fontId="6" fillId="4" borderId="70" xfId="1" applyFont="1" applyFill="1" applyBorder="1" applyAlignment="1" applyProtection="1">
      <alignment horizontal="left" vertical="center" wrapText="1"/>
      <protection hidden="1"/>
    </xf>
    <xf numFmtId="0" fontId="6" fillId="0" borderId="70" xfId="1" applyFont="1" applyBorder="1" applyAlignment="1" applyProtection="1">
      <alignment horizontal="left" vertical="center" wrapText="1"/>
      <protection locked="0" hidden="1"/>
    </xf>
    <xf numFmtId="0" fontId="8" fillId="4" borderId="34" xfId="1" applyFont="1" applyFill="1" applyBorder="1" applyAlignment="1" applyProtection="1">
      <alignment horizontal="left" vertical="center" wrapText="1"/>
      <protection hidden="1"/>
    </xf>
    <xf numFmtId="0" fontId="5" fillId="4" borderId="57" xfId="1" applyFont="1" applyFill="1" applyBorder="1" applyAlignment="1" applyProtection="1">
      <alignment horizontal="left" vertical="center" wrapText="1"/>
      <protection hidden="1"/>
    </xf>
    <xf numFmtId="49" fontId="5" fillId="0" borderId="55" xfId="1" applyNumberFormat="1" applyFont="1" applyBorder="1" applyAlignment="1" applyProtection="1">
      <alignment horizontal="left" vertical="center" wrapText="1"/>
      <protection locked="0" hidden="1"/>
    </xf>
    <xf numFmtId="0" fontId="5" fillId="0" borderId="35" xfId="1" applyFont="1" applyBorder="1" applyProtection="1">
      <protection locked="0" hidden="1"/>
    </xf>
    <xf numFmtId="0" fontId="5" fillId="0" borderId="36" xfId="1" applyFont="1" applyBorder="1" applyProtection="1">
      <protection locked="0" hidden="1"/>
    </xf>
    <xf numFmtId="0" fontId="8" fillId="4" borderId="58" xfId="1" applyFont="1" applyFill="1" applyBorder="1" applyAlignment="1" applyProtection="1">
      <alignment horizontal="left" vertical="center" wrapText="1"/>
      <protection hidden="1"/>
    </xf>
    <xf numFmtId="0" fontId="5" fillId="4" borderId="49" xfId="1" applyFont="1" applyFill="1" applyBorder="1" applyAlignment="1" applyProtection="1">
      <alignment horizontal="left" vertical="center" wrapText="1"/>
      <protection hidden="1"/>
    </xf>
    <xf numFmtId="0" fontId="5" fillId="4" borderId="48" xfId="1" applyFont="1" applyFill="1" applyBorder="1" applyAlignment="1" applyProtection="1">
      <alignment horizontal="left" vertical="center" wrapText="1"/>
      <protection hidden="1"/>
    </xf>
    <xf numFmtId="0" fontId="5" fillId="4" borderId="17" xfId="1" applyFont="1" applyFill="1" applyBorder="1" applyAlignment="1" applyProtection="1">
      <alignment horizontal="left" vertical="center" wrapText="1"/>
      <protection hidden="1"/>
    </xf>
    <xf numFmtId="0" fontId="5" fillId="4" borderId="17" xfId="1" applyFont="1" applyFill="1" applyBorder="1" applyAlignment="1" applyProtection="1">
      <alignment vertical="center" wrapText="1"/>
      <protection hidden="1"/>
    </xf>
    <xf numFmtId="0" fontId="5" fillId="4" borderId="1" xfId="1" applyFont="1" applyFill="1" applyBorder="1" applyAlignment="1" applyProtection="1">
      <alignment vertical="center" wrapText="1"/>
      <protection hidden="1"/>
    </xf>
    <xf numFmtId="0" fontId="8" fillId="4" borderId="40" xfId="1" applyFont="1" applyFill="1" applyBorder="1" applyAlignment="1" applyProtection="1">
      <alignment horizontal="left" vertical="center" wrapText="1"/>
      <protection hidden="1"/>
    </xf>
    <xf numFmtId="0" fontId="5" fillId="4" borderId="7" xfId="1" applyFont="1" applyFill="1" applyBorder="1" applyAlignment="1" applyProtection="1">
      <alignment horizontal="left" vertical="center" wrapText="1"/>
      <protection hidden="1"/>
    </xf>
    <xf numFmtId="0" fontId="8" fillId="4" borderId="13" xfId="1" applyFont="1" applyFill="1" applyBorder="1" applyAlignment="1" applyProtection="1">
      <alignment horizontal="left" vertical="center" wrapText="1"/>
      <protection hidden="1"/>
    </xf>
    <xf numFmtId="0" fontId="8" fillId="4" borderId="14" xfId="1" applyFont="1" applyFill="1" applyBorder="1" applyAlignment="1" applyProtection="1">
      <alignment horizontal="left" vertical="center" wrapText="1"/>
      <protection hidden="1"/>
    </xf>
    <xf numFmtId="0" fontId="8" fillId="4" borderId="31" xfId="1" applyFont="1" applyFill="1" applyBorder="1" applyAlignment="1" applyProtection="1">
      <alignment horizontal="left" vertical="center" wrapText="1"/>
      <protection hidden="1"/>
    </xf>
    <xf numFmtId="0" fontId="5" fillId="4" borderId="30" xfId="1" applyFont="1" applyFill="1" applyBorder="1" applyAlignment="1" applyProtection="1">
      <alignment horizontal="left" vertical="center" wrapText="1"/>
      <protection hidden="1"/>
    </xf>
    <xf numFmtId="49" fontId="5" fillId="0" borderId="19" xfId="1" applyNumberFormat="1" applyFont="1" applyBorder="1" applyAlignment="1" applyProtection="1">
      <alignment horizontal="left" vertical="center" wrapText="1"/>
      <protection locked="0" hidden="1"/>
    </xf>
    <xf numFmtId="0" fontId="5" fillId="0" borderId="32" xfId="1" applyFont="1" applyBorder="1" applyAlignment="1" applyProtection="1">
      <alignment horizontal="left" vertical="center" wrapText="1"/>
      <protection locked="0" hidden="1"/>
    </xf>
    <xf numFmtId="0" fontId="5" fillId="0" borderId="33" xfId="1" applyFont="1" applyBorder="1" applyAlignment="1" applyProtection="1">
      <alignment horizontal="left" vertical="center" wrapText="1"/>
      <protection locked="0" hidden="1"/>
    </xf>
    <xf numFmtId="0" fontId="9" fillId="3" borderId="40" xfId="1" applyFont="1" applyFill="1" applyBorder="1" applyAlignment="1" applyProtection="1">
      <alignment horizontal="center" vertical="center" wrapText="1"/>
      <protection hidden="1"/>
    </xf>
    <xf numFmtId="0" fontId="9" fillId="3" borderId="8" xfId="1" applyFont="1" applyFill="1" applyBorder="1" applyAlignment="1" applyProtection="1">
      <alignment horizontal="center" vertical="center" wrapText="1"/>
      <protection hidden="1"/>
    </xf>
    <xf numFmtId="0" fontId="10" fillId="3" borderId="8" xfId="1" applyFont="1" applyFill="1" applyBorder="1" applyAlignment="1" applyProtection="1">
      <alignment horizontal="center" vertical="center" wrapText="1"/>
      <protection hidden="1"/>
    </xf>
    <xf numFmtId="0" fontId="10" fillId="3" borderId="10" xfId="1" applyFont="1" applyFill="1" applyBorder="1" applyAlignment="1" applyProtection="1">
      <alignment horizontal="center" vertical="center" wrapText="1"/>
      <protection hidden="1"/>
    </xf>
    <xf numFmtId="0" fontId="8" fillId="4" borderId="37" xfId="1" applyFont="1" applyFill="1" applyBorder="1" applyAlignment="1" applyProtection="1">
      <alignment horizontal="left" vertical="center" wrapText="1"/>
      <protection hidden="1"/>
    </xf>
    <xf numFmtId="0" fontId="5" fillId="4" borderId="56" xfId="1" applyFont="1" applyFill="1" applyBorder="1" applyAlignment="1" applyProtection="1">
      <alignment horizontal="left" vertical="center" wrapText="1"/>
      <protection hidden="1"/>
    </xf>
    <xf numFmtId="49" fontId="5" fillId="0" borderId="54" xfId="1" applyNumberFormat="1" applyFont="1" applyBorder="1" applyAlignment="1" applyProtection="1">
      <alignment horizontal="left" vertical="center" wrapText="1"/>
      <protection locked="0" hidden="1"/>
    </xf>
    <xf numFmtId="0" fontId="5" fillId="0" borderId="38" xfId="1" applyFont="1" applyBorder="1" applyAlignment="1" applyProtection="1">
      <alignment horizontal="left" vertical="center" wrapText="1"/>
      <protection locked="0" hidden="1"/>
    </xf>
    <xf numFmtId="0" fontId="5" fillId="0" borderId="39" xfId="1" applyFont="1" applyBorder="1" applyAlignment="1" applyProtection="1">
      <alignment horizontal="left" vertical="center" wrapText="1"/>
      <protection locked="0" hidden="1"/>
    </xf>
    <xf numFmtId="0" fontId="6" fillId="4" borderId="7" xfId="1" applyFont="1" applyFill="1" applyBorder="1" applyAlignment="1" applyProtection="1">
      <alignment horizontal="left" vertical="center" wrapText="1"/>
      <protection hidden="1"/>
    </xf>
    <xf numFmtId="0" fontId="6" fillId="0" borderId="3" xfId="1" applyFont="1" applyBorder="1" applyAlignment="1" applyProtection="1">
      <alignment horizontal="left" vertical="center" wrapText="1"/>
      <protection locked="0"/>
    </xf>
    <xf numFmtId="0" fontId="6" fillId="0" borderId="5" xfId="1" applyFont="1" applyBorder="1" applyAlignment="1" applyProtection="1">
      <alignment horizontal="left" vertical="center" wrapText="1"/>
      <protection locked="0"/>
    </xf>
    <xf numFmtId="0" fontId="12" fillId="4" borderId="14" xfId="1" applyFont="1" applyFill="1" applyBorder="1" applyAlignment="1" applyProtection="1">
      <alignment horizontal="left" vertical="center" wrapText="1"/>
      <protection hidden="1"/>
    </xf>
    <xf numFmtId="0" fontId="6" fillId="0" borderId="70" xfId="1" applyFont="1" applyBorder="1" applyAlignment="1" applyProtection="1">
      <alignment horizontal="left" vertical="center" wrapText="1"/>
      <protection locked="0"/>
    </xf>
    <xf numFmtId="0" fontId="6" fillId="0" borderId="13" xfId="1" applyFont="1" applyBorder="1" applyAlignment="1" applyProtection="1">
      <alignment horizontal="left" vertical="center" wrapText="1"/>
      <protection locked="0"/>
    </xf>
    <xf numFmtId="0" fontId="6" fillId="0" borderId="55" xfId="1" applyFont="1" applyBorder="1" applyAlignment="1" applyProtection="1">
      <alignment horizontal="left" vertical="center" wrapText="1"/>
      <protection locked="0"/>
    </xf>
    <xf numFmtId="0" fontId="6" fillId="0" borderId="35" xfId="1" applyFont="1" applyBorder="1" applyAlignment="1" applyProtection="1">
      <alignment horizontal="left" vertical="center" wrapText="1"/>
      <protection locked="0"/>
    </xf>
    <xf numFmtId="0" fontId="6" fillId="0" borderId="57" xfId="1" applyFont="1" applyBorder="1" applyAlignment="1" applyProtection="1">
      <alignment horizontal="left" vertical="center" wrapText="1"/>
      <protection locked="0"/>
    </xf>
    <xf numFmtId="0" fontId="6" fillId="0" borderId="48"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49" xfId="1" applyFont="1" applyBorder="1" applyAlignment="1" applyProtection="1">
      <alignment horizontal="left" vertical="center" wrapText="1"/>
      <protection locked="0"/>
    </xf>
    <xf numFmtId="0" fontId="6" fillId="0" borderId="54" xfId="1" applyFont="1" applyBorder="1" applyAlignment="1" applyProtection="1">
      <alignment horizontal="left" vertical="center" wrapText="1"/>
      <protection locked="0"/>
    </xf>
    <xf numFmtId="0" fontId="6" fillId="0" borderId="38" xfId="1" applyFont="1" applyBorder="1" applyAlignment="1" applyProtection="1">
      <alignment horizontal="left" vertical="center" wrapText="1"/>
      <protection locked="0"/>
    </xf>
    <xf numFmtId="0" fontId="6" fillId="0" borderId="56" xfId="1" applyFont="1" applyBorder="1" applyAlignment="1" applyProtection="1">
      <alignment horizontal="left" vertical="center" wrapText="1"/>
      <protection locked="0"/>
    </xf>
    <xf numFmtId="0" fontId="6" fillId="0" borderId="19"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22" fillId="3" borderId="40" xfId="1" applyFont="1" applyFill="1" applyBorder="1" applyAlignment="1" applyProtection="1">
      <alignment horizontal="center" vertical="center" wrapText="1"/>
      <protection hidden="1"/>
    </xf>
    <xf numFmtId="0" fontId="22" fillId="3" borderId="8" xfId="1" applyFont="1" applyFill="1" applyBorder="1" applyAlignment="1" applyProtection="1">
      <alignment horizontal="center" vertical="center" wrapText="1"/>
      <protection hidden="1"/>
    </xf>
    <xf numFmtId="0" fontId="23" fillId="3" borderId="8" xfId="1" applyFont="1" applyFill="1" applyBorder="1" applyAlignment="1" applyProtection="1">
      <alignment horizontal="center" vertical="center" wrapText="1"/>
      <protection hidden="1"/>
    </xf>
    <xf numFmtId="0" fontId="23" fillId="3" borderId="10" xfId="1" applyFont="1" applyFill="1" applyBorder="1" applyAlignment="1" applyProtection="1">
      <alignment horizontal="center" vertical="center" wrapText="1"/>
      <protection hidden="1"/>
    </xf>
    <xf numFmtId="0" fontId="6" fillId="4" borderId="48" xfId="1" applyFont="1" applyFill="1" applyBorder="1" applyAlignment="1" applyProtection="1">
      <alignment horizontal="left" vertical="center" wrapText="1"/>
      <protection hidden="1"/>
    </xf>
    <xf numFmtId="0" fontId="6" fillId="4" borderId="17" xfId="1" applyFont="1" applyFill="1" applyBorder="1" applyAlignment="1" applyProtection="1">
      <alignment horizontal="left" vertical="center" wrapText="1"/>
      <protection hidden="1"/>
    </xf>
    <xf numFmtId="0" fontId="6" fillId="4" borderId="17" xfId="1" applyFont="1" applyFill="1" applyBorder="1" applyAlignment="1" applyProtection="1">
      <alignment vertical="center" wrapText="1"/>
      <protection hidden="1"/>
    </xf>
    <xf numFmtId="0" fontId="6" fillId="4" borderId="1" xfId="1" applyFont="1" applyFill="1" applyBorder="1" applyAlignment="1" applyProtection="1">
      <alignment vertical="center" wrapText="1"/>
      <protection hidden="1"/>
    </xf>
    <xf numFmtId="0" fontId="12" fillId="4" borderId="37" xfId="1" applyFont="1" applyFill="1" applyBorder="1" applyAlignment="1" applyProtection="1">
      <alignment horizontal="left" vertical="center" wrapText="1"/>
      <protection hidden="1"/>
    </xf>
    <xf numFmtId="0" fontId="12" fillId="4" borderId="31" xfId="1" applyFont="1" applyFill="1" applyBorder="1" applyAlignment="1" applyProtection="1">
      <alignment horizontal="left" vertical="center" wrapText="1"/>
      <protection hidden="1"/>
    </xf>
    <xf numFmtId="0" fontId="12" fillId="4" borderId="34" xfId="1" applyFont="1" applyFill="1" applyBorder="1" applyAlignment="1" applyProtection="1">
      <alignment horizontal="left" vertical="center" wrapText="1"/>
      <protection hidden="1"/>
    </xf>
    <xf numFmtId="49" fontId="6" fillId="0" borderId="54" xfId="1" applyNumberFormat="1" applyFont="1" applyBorder="1" applyAlignment="1" applyProtection="1">
      <alignment horizontal="left" vertical="center" wrapText="1"/>
      <protection locked="0"/>
    </xf>
    <xf numFmtId="0" fontId="6" fillId="0" borderId="39" xfId="1" applyFont="1" applyBorder="1" applyAlignment="1" applyProtection="1">
      <alignment horizontal="left" vertical="center" wrapText="1"/>
      <protection locked="0"/>
    </xf>
    <xf numFmtId="49" fontId="6" fillId="0" borderId="19" xfId="1" applyNumberFormat="1" applyFont="1" applyBorder="1" applyAlignment="1" applyProtection="1">
      <alignment horizontal="left" vertical="center" wrapText="1"/>
      <protection locked="0"/>
    </xf>
    <xf numFmtId="0" fontId="6" fillId="0" borderId="33" xfId="1" applyFont="1" applyBorder="1" applyAlignment="1" applyProtection="1">
      <alignment horizontal="left" vertical="center" wrapText="1"/>
      <protection locked="0"/>
    </xf>
    <xf numFmtId="49" fontId="6" fillId="0" borderId="55" xfId="1" applyNumberFormat="1" applyFont="1" applyBorder="1" applyAlignment="1" applyProtection="1">
      <alignment horizontal="left" vertical="center" wrapText="1"/>
      <protection locked="0"/>
    </xf>
    <xf numFmtId="0" fontId="6" fillId="0" borderId="35" xfId="1" applyFont="1" applyBorder="1" applyProtection="1">
      <protection locked="0"/>
    </xf>
    <xf numFmtId="0" fontId="6" fillId="0" borderId="36" xfId="1" applyFont="1" applyBorder="1" applyProtection="1">
      <protection locked="0"/>
    </xf>
    <xf numFmtId="0" fontId="8" fillId="4" borderId="0" xfId="1" applyFont="1" applyFill="1" applyAlignment="1" applyProtection="1">
      <alignment horizontal="left" vertical="center" wrapText="1"/>
      <protection hidden="1"/>
    </xf>
    <xf numFmtId="0" fontId="5" fillId="4" borderId="0" xfId="1" applyFont="1" applyFill="1" applyAlignment="1" applyProtection="1">
      <alignment vertical="center" wrapText="1"/>
      <protection hidden="1"/>
    </xf>
    <xf numFmtId="0" fontId="6" fillId="0" borderId="71" xfId="1" applyFont="1" applyBorder="1" applyAlignment="1" applyProtection="1">
      <alignment horizontal="left" vertical="center" wrapText="1"/>
      <protection locked="0"/>
    </xf>
    <xf numFmtId="0" fontId="8" fillId="0" borderId="17" xfId="1" applyFont="1" applyBorder="1" applyAlignment="1" applyProtection="1">
      <alignment horizontal="left" vertical="center"/>
      <protection locked="0"/>
    </xf>
    <xf numFmtId="165" fontId="5" fillId="0" borderId="17" xfId="1" applyNumberFormat="1" applyFont="1" applyBorder="1" applyAlignment="1" applyProtection="1">
      <alignment horizontal="left" vertical="center"/>
      <protection locked="0"/>
    </xf>
    <xf numFmtId="0" fontId="5" fillId="0" borderId="17" xfId="1" applyFont="1" applyBorder="1" applyAlignment="1" applyProtection="1">
      <alignment vertical="center"/>
      <protection locked="0"/>
    </xf>
    <xf numFmtId="0" fontId="5" fillId="0" borderId="0" xfId="1" applyFont="1" applyAlignment="1" applyProtection="1">
      <alignment horizontal="left"/>
      <protection locked="0"/>
    </xf>
    <xf numFmtId="0" fontId="12" fillId="4" borderId="58" xfId="0" applyFont="1" applyFill="1" applyBorder="1" applyAlignment="1" applyProtection="1">
      <alignment horizontal="left" vertical="center" wrapText="1"/>
      <protection hidden="1"/>
    </xf>
    <xf numFmtId="0" fontId="6" fillId="4" borderId="49" xfId="0" applyFont="1" applyFill="1" applyBorder="1" applyAlignment="1" applyProtection="1">
      <alignment horizontal="left" vertical="center" wrapText="1"/>
      <protection hidden="1"/>
    </xf>
    <xf numFmtId="0" fontId="12" fillId="4" borderId="58" xfId="0" applyFont="1" applyFill="1" applyBorder="1" applyAlignment="1" applyProtection="1">
      <alignment horizontal="left" vertical="top" wrapText="1"/>
      <protection hidden="1"/>
    </xf>
    <xf numFmtId="0" fontId="12" fillId="4" borderId="49" xfId="0" applyFont="1" applyFill="1" applyBorder="1" applyAlignment="1" applyProtection="1">
      <alignment horizontal="left" vertical="top" wrapText="1"/>
      <protection hidden="1"/>
    </xf>
    <xf numFmtId="0" fontId="12" fillId="4" borderId="59" xfId="0" applyFont="1" applyFill="1" applyBorder="1" applyAlignment="1" applyProtection="1">
      <alignment horizontal="left" vertical="top" wrapText="1"/>
      <protection hidden="1"/>
    </xf>
    <xf numFmtId="0" fontId="12" fillId="4" borderId="60" xfId="0" applyFont="1" applyFill="1" applyBorder="1" applyAlignment="1" applyProtection="1">
      <alignment horizontal="left" vertical="top" wrapText="1"/>
      <protection hidden="1"/>
    </xf>
    <xf numFmtId="0" fontId="12" fillId="4" borderId="52" xfId="0" applyFont="1" applyFill="1" applyBorder="1" applyAlignment="1" applyProtection="1">
      <alignment horizontal="left" vertical="top" wrapText="1"/>
      <protection hidden="1"/>
    </xf>
    <xf numFmtId="0" fontId="12" fillId="4" borderId="53" xfId="0" applyFont="1" applyFill="1" applyBorder="1" applyAlignment="1" applyProtection="1">
      <alignment horizontal="left" vertical="top" wrapText="1"/>
      <protection hidden="1"/>
    </xf>
    <xf numFmtId="0" fontId="12" fillId="4" borderId="40"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6" fillId="4" borderId="52" xfId="0" applyFont="1" applyFill="1" applyBorder="1" applyAlignment="1" applyProtection="1">
      <alignment horizontal="left" vertical="center" wrapText="1"/>
      <protection hidden="1"/>
    </xf>
    <xf numFmtId="0" fontId="6" fillId="4" borderId="53" xfId="0" applyFont="1" applyFill="1" applyBorder="1" applyAlignment="1" applyProtection="1">
      <alignment horizontal="left" vertical="center" wrapText="1"/>
      <protection hidden="1"/>
    </xf>
    <xf numFmtId="0" fontId="6" fillId="4" borderId="49" xfId="0" applyFont="1" applyFill="1" applyBorder="1" applyAlignment="1" applyProtection="1">
      <alignment horizontal="left" vertical="top" wrapText="1"/>
      <protection hidden="1"/>
    </xf>
    <xf numFmtId="0" fontId="12" fillId="4" borderId="40" xfId="0" applyFont="1" applyFill="1" applyBorder="1" applyAlignment="1" applyProtection="1">
      <alignment horizontal="left" vertical="top" wrapText="1"/>
      <protection hidden="1"/>
    </xf>
    <xf numFmtId="0" fontId="12" fillId="4" borderId="7" xfId="0" applyFont="1" applyFill="1" applyBorder="1" applyAlignment="1" applyProtection="1">
      <alignment horizontal="left" vertical="top" wrapText="1"/>
      <protection hidden="1"/>
    </xf>
    <xf numFmtId="0" fontId="6" fillId="4" borderId="19" xfId="0" applyFont="1" applyFill="1" applyBorder="1" applyAlignment="1" applyProtection="1">
      <alignment horizontal="left" vertical="center" wrapText="1"/>
      <protection hidden="1"/>
    </xf>
    <xf numFmtId="0" fontId="6" fillId="4" borderId="30" xfId="0" applyFont="1" applyFill="1" applyBorder="1" applyAlignment="1" applyProtection="1">
      <alignment horizontal="left" vertical="center" wrapText="1"/>
      <protection hidden="1"/>
    </xf>
    <xf numFmtId="0" fontId="6" fillId="4" borderId="55" xfId="0" applyFont="1" applyFill="1" applyBorder="1" applyAlignment="1" applyProtection="1">
      <alignment horizontal="left" vertical="center" wrapText="1"/>
      <protection hidden="1"/>
    </xf>
    <xf numFmtId="0" fontId="6" fillId="4" borderId="57" xfId="0" applyFont="1" applyFill="1" applyBorder="1" applyAlignment="1" applyProtection="1">
      <alignment horizontal="left" vertical="center" wrapText="1"/>
      <protection hidden="1"/>
    </xf>
    <xf numFmtId="0" fontId="12" fillId="4" borderId="9" xfId="0" applyFont="1" applyFill="1" applyBorder="1" applyAlignment="1" applyProtection="1">
      <alignment horizontal="left" vertical="center" wrapText="1"/>
      <protection hidden="1"/>
    </xf>
    <xf numFmtId="0" fontId="12" fillId="4" borderId="8" xfId="0" applyFont="1" applyFill="1" applyBorder="1" applyAlignment="1" applyProtection="1">
      <alignment horizontal="left" vertical="center" wrapText="1"/>
      <protection hidden="1"/>
    </xf>
    <xf numFmtId="0" fontId="12" fillId="4" borderId="10" xfId="0" applyFont="1" applyFill="1" applyBorder="1" applyAlignment="1" applyProtection="1">
      <alignment horizontal="left" vertical="center" wrapText="1"/>
      <protection hidden="1"/>
    </xf>
    <xf numFmtId="0" fontId="6" fillId="4" borderId="3"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6" fillId="0" borderId="55"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hidden="1"/>
    </xf>
    <xf numFmtId="0" fontId="6" fillId="4" borderId="54" xfId="0" applyFont="1" applyFill="1" applyBorder="1" applyAlignment="1" applyProtection="1">
      <alignment horizontal="left" vertical="center" wrapText="1"/>
      <protection hidden="1"/>
    </xf>
    <xf numFmtId="0" fontId="6" fillId="4" borderId="56" xfId="0" applyFont="1" applyFill="1" applyBorder="1" applyAlignment="1" applyProtection="1">
      <alignment horizontal="left" vertical="center" wrapText="1"/>
      <protection hidden="1"/>
    </xf>
    <xf numFmtId="0" fontId="6" fillId="0" borderId="4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71" xfId="0" applyFont="1" applyFill="1" applyBorder="1" applyAlignment="1" applyProtection="1">
      <alignment horizontal="left" vertical="center" wrapText="1"/>
      <protection hidden="1"/>
    </xf>
    <xf numFmtId="0" fontId="6" fillId="4" borderId="13" xfId="0" applyFont="1" applyFill="1" applyBorder="1" applyAlignment="1" applyProtection="1">
      <alignment horizontal="left" vertical="center" wrapText="1"/>
      <protection hidden="1"/>
    </xf>
    <xf numFmtId="0" fontId="6" fillId="0" borderId="7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4" borderId="7" xfId="0" applyFont="1" applyFill="1" applyBorder="1" applyAlignment="1" applyProtection="1">
      <alignment horizontal="left" vertical="top" wrapText="1"/>
      <protection hidden="1"/>
    </xf>
    <xf numFmtId="0" fontId="8" fillId="0" borderId="17" xfId="0" applyFont="1" applyBorder="1" applyAlignment="1" applyProtection="1">
      <alignment horizontal="left" vertical="center"/>
      <protection locked="0"/>
    </xf>
    <xf numFmtId="165" fontId="5" fillId="0" borderId="17" xfId="0" applyNumberFormat="1" applyFont="1" applyBorder="1" applyAlignment="1" applyProtection="1">
      <alignment horizontal="left" vertical="center"/>
      <protection locked="0"/>
    </xf>
    <xf numFmtId="0" fontId="5" fillId="0" borderId="0" xfId="0" applyFont="1" applyAlignment="1" applyProtection="1">
      <alignment horizontal="left"/>
      <protection locked="0"/>
    </xf>
    <xf numFmtId="0" fontId="22" fillId="3" borderId="40" xfId="0" applyFont="1" applyFill="1" applyBorder="1" applyAlignment="1" applyProtection="1">
      <alignment horizontal="center" vertical="center" wrapText="1"/>
      <protection hidden="1"/>
    </xf>
    <xf numFmtId="0" fontId="22" fillId="3" borderId="8" xfId="0" applyFont="1" applyFill="1" applyBorder="1" applyAlignment="1" applyProtection="1">
      <alignment horizontal="center" vertical="center" wrapText="1"/>
      <protection hidden="1"/>
    </xf>
    <xf numFmtId="0" fontId="22" fillId="3" borderId="10" xfId="0" applyFont="1" applyFill="1" applyBorder="1" applyAlignment="1" applyProtection="1">
      <alignment horizontal="center" vertical="center" wrapText="1"/>
      <protection hidden="1"/>
    </xf>
    <xf numFmtId="0" fontId="6" fillId="4" borderId="48" xfId="0" applyFont="1" applyFill="1" applyBorder="1" applyAlignment="1" applyProtection="1">
      <alignment horizontal="left" vertical="center" wrapText="1"/>
      <protection hidden="1"/>
    </xf>
    <xf numFmtId="0" fontId="6" fillId="4" borderId="17" xfId="0" applyFont="1" applyFill="1" applyBorder="1" applyAlignment="1" applyProtection="1">
      <alignment horizontal="left" vertical="center" wrapText="1"/>
      <protection hidden="1"/>
    </xf>
    <xf numFmtId="0" fontId="12" fillId="4" borderId="61" xfId="0" applyFont="1" applyFill="1" applyBorder="1" applyAlignment="1" applyProtection="1">
      <alignment horizontal="left" vertical="center" wrapText="1"/>
      <protection hidden="1"/>
    </xf>
    <xf numFmtId="0" fontId="12" fillId="4" borderId="62" xfId="0" applyFont="1" applyFill="1" applyBorder="1" applyAlignment="1" applyProtection="1">
      <alignment horizontal="left" vertical="center" wrapText="1"/>
      <protection hidden="1"/>
    </xf>
    <xf numFmtId="0" fontId="12" fillId="4" borderId="48" xfId="0" applyFont="1" applyFill="1" applyBorder="1" applyAlignment="1" applyProtection="1">
      <alignment horizontal="left" vertical="center" wrapText="1"/>
      <protection hidden="1"/>
    </xf>
    <xf numFmtId="0" fontId="12" fillId="4" borderId="49" xfId="0" applyFont="1" applyFill="1" applyBorder="1" applyAlignment="1" applyProtection="1">
      <alignment horizontal="left" vertical="center" wrapText="1"/>
      <protection hidden="1"/>
    </xf>
    <xf numFmtId="0" fontId="12" fillId="4" borderId="53" xfId="0" applyFont="1" applyFill="1" applyBorder="1" applyAlignment="1" applyProtection="1">
      <alignment horizontal="left" vertical="center" wrapText="1"/>
      <protection hidden="1"/>
    </xf>
    <xf numFmtId="0" fontId="5" fillId="0" borderId="55"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12" fillId="4" borderId="37" xfId="0" applyFont="1" applyFill="1" applyBorder="1" applyAlignment="1" applyProtection="1">
      <alignment horizontal="left" vertical="center" wrapText="1"/>
      <protection hidden="1"/>
    </xf>
    <xf numFmtId="0" fontId="12" fillId="4" borderId="56" xfId="0" applyFont="1" applyFill="1" applyBorder="1" applyAlignment="1" applyProtection="1">
      <alignment horizontal="left" vertical="center" wrapText="1"/>
      <protection hidden="1"/>
    </xf>
    <xf numFmtId="0" fontId="12" fillId="4" borderId="52" xfId="0" applyFont="1" applyFill="1" applyBorder="1" applyAlignment="1" applyProtection="1">
      <alignment horizontal="left" vertical="center" wrapText="1"/>
      <protection hidden="1"/>
    </xf>
    <xf numFmtId="0" fontId="12" fillId="4" borderId="31" xfId="0" applyFont="1" applyFill="1" applyBorder="1" applyAlignment="1" applyProtection="1">
      <alignment horizontal="left" vertical="center" wrapText="1"/>
      <protection hidden="1"/>
    </xf>
    <xf numFmtId="0" fontId="12" fillId="4" borderId="30" xfId="0" applyFont="1" applyFill="1" applyBorder="1" applyAlignment="1" applyProtection="1">
      <alignment horizontal="left" vertical="center" wrapText="1"/>
      <protection hidden="1"/>
    </xf>
    <xf numFmtId="0" fontId="12" fillId="4" borderId="34" xfId="0" applyFont="1" applyFill="1" applyBorder="1" applyAlignment="1" applyProtection="1">
      <alignment horizontal="left" vertical="center" wrapText="1"/>
      <protection hidden="1"/>
    </xf>
    <xf numFmtId="0" fontId="12" fillId="4" borderId="57" xfId="0" applyFont="1" applyFill="1" applyBorder="1" applyAlignment="1" applyProtection="1">
      <alignment horizontal="left" vertical="center" wrapText="1"/>
      <protection hidden="1"/>
    </xf>
    <xf numFmtId="0" fontId="6" fillId="4" borderId="38" xfId="0" applyFont="1" applyFill="1" applyBorder="1" applyAlignment="1" applyProtection="1">
      <alignment horizontal="left" vertical="center" wrapText="1"/>
      <protection hidden="1"/>
    </xf>
    <xf numFmtId="0" fontId="6" fillId="4" borderId="39" xfId="0" applyFont="1" applyFill="1" applyBorder="1" applyAlignment="1" applyProtection="1">
      <alignment horizontal="left" vertical="center" wrapText="1"/>
      <protection hidden="1"/>
    </xf>
    <xf numFmtId="0" fontId="6" fillId="4" borderId="32" xfId="0" applyFont="1" applyFill="1" applyBorder="1" applyAlignment="1" applyProtection="1">
      <alignment horizontal="left" vertical="center" wrapText="1"/>
      <protection hidden="1"/>
    </xf>
    <xf numFmtId="0" fontId="6" fillId="4" borderId="33" xfId="0" applyFont="1" applyFill="1" applyBorder="1" applyAlignment="1" applyProtection="1">
      <alignment horizontal="left" vertical="center" wrapText="1"/>
      <protection hidden="1"/>
    </xf>
    <xf numFmtId="0" fontId="6" fillId="4" borderId="70" xfId="0" applyFont="1" applyFill="1" applyBorder="1" applyAlignment="1" applyProtection="1">
      <alignment horizontal="left" vertical="center" wrapText="1"/>
      <protection hidden="1"/>
    </xf>
    <xf numFmtId="0" fontId="6" fillId="0" borderId="70"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8" fillId="4" borderId="31" xfId="1" applyFont="1" applyFill="1" applyBorder="1" applyAlignment="1" applyProtection="1">
      <alignment horizontal="left" vertical="center"/>
      <protection hidden="1"/>
    </xf>
    <xf numFmtId="0" fontId="8" fillId="4" borderId="30" xfId="1" applyFont="1" applyFill="1" applyBorder="1" applyAlignment="1" applyProtection="1">
      <alignment horizontal="left" vertical="center"/>
      <protection hidden="1"/>
    </xf>
    <xf numFmtId="0" fontId="5" fillId="4" borderId="19" xfId="1" applyFont="1" applyFill="1" applyBorder="1" applyAlignment="1" applyProtection="1">
      <alignment horizontal="left" vertical="center" wrapText="1"/>
      <protection hidden="1"/>
    </xf>
    <xf numFmtId="0" fontId="5" fillId="4" borderId="32" xfId="1" applyFont="1" applyFill="1" applyBorder="1" applyAlignment="1" applyProtection="1">
      <alignment horizontal="left" vertical="center" wrapText="1"/>
      <protection hidden="1"/>
    </xf>
    <xf numFmtId="0" fontId="5" fillId="4" borderId="33" xfId="1" applyFont="1" applyFill="1" applyBorder="1" applyAlignment="1" applyProtection="1">
      <alignment horizontal="left" vertical="center" wrapText="1"/>
      <protection hidden="1"/>
    </xf>
    <xf numFmtId="0" fontId="9" fillId="3" borderId="40" xfId="1" applyFont="1" applyFill="1" applyBorder="1" applyAlignment="1" applyProtection="1">
      <alignment horizontal="center" vertical="center"/>
      <protection hidden="1"/>
    </xf>
    <xf numFmtId="0" fontId="9" fillId="3" borderId="8" xfId="1" applyFont="1" applyFill="1" applyBorder="1" applyAlignment="1" applyProtection="1">
      <alignment horizontal="center" vertical="center"/>
      <protection hidden="1"/>
    </xf>
    <xf numFmtId="0" fontId="2" fillId="3" borderId="8" xfId="1" applyFill="1" applyBorder="1" applyAlignment="1" applyProtection="1">
      <alignment horizontal="center" vertical="center"/>
      <protection hidden="1"/>
    </xf>
    <xf numFmtId="0" fontId="2" fillId="3" borderId="10" xfId="1" applyFill="1" applyBorder="1" applyAlignment="1" applyProtection="1">
      <alignment horizontal="center" vertical="center"/>
      <protection hidden="1"/>
    </xf>
    <xf numFmtId="0" fontId="8" fillId="4" borderId="37" xfId="1" applyFont="1" applyFill="1" applyBorder="1" applyAlignment="1" applyProtection="1">
      <alignment horizontal="left" vertical="center"/>
      <protection hidden="1"/>
    </xf>
    <xf numFmtId="0" fontId="8" fillId="4" borderId="56" xfId="1" applyFont="1" applyFill="1" applyBorder="1" applyAlignment="1" applyProtection="1">
      <alignment horizontal="left" vertical="center"/>
      <protection hidden="1"/>
    </xf>
    <xf numFmtId="0" fontId="5" fillId="4" borderId="54" xfId="1" applyFont="1" applyFill="1" applyBorder="1" applyAlignment="1" applyProtection="1">
      <alignment horizontal="left" vertical="center" wrapText="1"/>
      <protection hidden="1"/>
    </xf>
    <xf numFmtId="0" fontId="5" fillId="4" borderId="38" xfId="1" applyFont="1" applyFill="1" applyBorder="1" applyAlignment="1" applyProtection="1">
      <alignment horizontal="left" vertical="center" wrapText="1"/>
      <protection hidden="1"/>
    </xf>
    <xf numFmtId="0" fontId="5" fillId="4" borderId="39" xfId="1" applyFont="1" applyFill="1" applyBorder="1" applyAlignment="1" applyProtection="1">
      <alignment horizontal="left" vertical="center" wrapText="1"/>
      <protection hidden="1"/>
    </xf>
    <xf numFmtId="0" fontId="8" fillId="4" borderId="34" xfId="1" applyFont="1" applyFill="1" applyBorder="1" applyAlignment="1" applyProtection="1">
      <alignment horizontal="left" vertical="center"/>
      <protection hidden="1"/>
    </xf>
    <xf numFmtId="0" fontId="5" fillId="4" borderId="57" xfId="1" applyFont="1" applyFill="1" applyBorder="1" applyAlignment="1" applyProtection="1">
      <alignment horizontal="left" vertical="center"/>
      <protection hidden="1"/>
    </xf>
    <xf numFmtId="0" fontId="5" fillId="0" borderId="35"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7" fillId="5" borderId="8" xfId="1" applyFont="1" applyFill="1" applyBorder="1" applyAlignment="1" applyProtection="1">
      <alignment horizontal="left"/>
      <protection hidden="1"/>
    </xf>
    <xf numFmtId="0" fontId="7" fillId="4" borderId="37" xfId="1" applyFont="1" applyFill="1" applyBorder="1" applyAlignment="1" applyProtection="1">
      <alignment horizontal="center" vertical="center"/>
      <protection hidden="1"/>
    </xf>
    <xf numFmtId="0" fontId="2" fillId="4" borderId="56" xfId="1" applyFill="1" applyBorder="1" applyAlignment="1" applyProtection="1">
      <alignment horizontal="center" vertical="center"/>
      <protection hidden="1"/>
    </xf>
    <xf numFmtId="0" fontId="7" fillId="4" borderId="5" xfId="1" applyFont="1" applyFill="1" applyBorder="1" applyAlignment="1" applyProtection="1">
      <alignment horizontal="left" vertical="center" wrapText="1"/>
      <protection hidden="1"/>
    </xf>
    <xf numFmtId="0" fontId="2" fillId="4" borderId="5" xfId="1" applyFill="1" applyBorder="1" applyAlignment="1" applyProtection="1">
      <alignment vertical="center" wrapText="1"/>
      <protection hidden="1"/>
    </xf>
    <xf numFmtId="0" fontId="3" fillId="4" borderId="31" xfId="1" applyFont="1" applyFill="1" applyBorder="1" applyAlignment="1" applyProtection="1">
      <alignment horizontal="left" vertical="center"/>
      <protection hidden="1"/>
    </xf>
    <xf numFmtId="0" fontId="7" fillId="4" borderId="32" xfId="1" applyFont="1" applyFill="1" applyBorder="1" applyAlignment="1" applyProtection="1">
      <alignment horizontal="left" vertical="center"/>
      <protection hidden="1"/>
    </xf>
    <xf numFmtId="0" fontId="7" fillId="4" borderId="30" xfId="1" applyFont="1" applyFill="1" applyBorder="1" applyAlignment="1" applyProtection="1">
      <alignment horizontal="left" vertical="center"/>
      <protection hidden="1"/>
    </xf>
    <xf numFmtId="0" fontId="12" fillId="0" borderId="3" xfId="1" applyFont="1" applyBorder="1" applyAlignment="1" applyProtection="1">
      <alignment horizontal="left" vertical="center" wrapText="1"/>
      <protection locked="0"/>
    </xf>
    <xf numFmtId="0" fontId="12" fillId="0" borderId="15" xfId="1" applyFont="1" applyBorder="1" applyAlignment="1" applyProtection="1">
      <alignment horizontal="left" vertical="center" wrapText="1"/>
      <protection locked="0"/>
    </xf>
    <xf numFmtId="0" fontId="7" fillId="4" borderId="31" xfId="1" applyFont="1" applyFill="1" applyBorder="1" applyAlignment="1" applyProtection="1">
      <alignment horizontal="center" vertical="center"/>
      <protection hidden="1"/>
    </xf>
    <xf numFmtId="0" fontId="2" fillId="4" borderId="30" xfId="1" applyFill="1" applyBorder="1" applyAlignment="1" applyProtection="1">
      <alignment horizontal="center" vertical="center"/>
      <protection hidden="1"/>
    </xf>
    <xf numFmtId="0" fontId="7" fillId="4" borderId="3" xfId="1" applyFont="1" applyFill="1" applyBorder="1" applyAlignment="1" applyProtection="1">
      <alignment horizontal="left" vertical="center" wrapText="1"/>
      <protection hidden="1"/>
    </xf>
    <xf numFmtId="0" fontId="2" fillId="4" borderId="3" xfId="1" applyFill="1" applyBorder="1" applyAlignment="1" applyProtection="1">
      <alignment vertical="center" wrapText="1"/>
      <protection hidden="1"/>
    </xf>
    <xf numFmtId="0" fontId="7" fillId="4" borderId="6" xfId="1" applyFont="1" applyFill="1" applyBorder="1" applyAlignment="1" applyProtection="1">
      <alignment horizontal="left" vertical="center" wrapText="1"/>
      <protection hidden="1"/>
    </xf>
    <xf numFmtId="0" fontId="2" fillId="4" borderId="6" xfId="1" applyFill="1" applyBorder="1" applyAlignment="1" applyProtection="1">
      <alignment vertical="center" wrapText="1"/>
      <protection hidden="1"/>
    </xf>
    <xf numFmtId="0" fontId="6" fillId="4" borderId="8" xfId="1" applyFont="1" applyFill="1" applyBorder="1" applyAlignment="1" applyProtection="1">
      <alignment vertical="center" wrapText="1"/>
      <protection hidden="1"/>
    </xf>
    <xf numFmtId="0" fontId="7" fillId="5" borderId="65" xfId="1" applyFont="1" applyFill="1" applyBorder="1" applyAlignment="1" applyProtection="1">
      <alignment horizontal="left" vertical="center" wrapText="1"/>
      <protection hidden="1"/>
    </xf>
    <xf numFmtId="0" fontId="7" fillId="5" borderId="56" xfId="1" applyFont="1" applyFill="1" applyBorder="1" applyAlignment="1" applyProtection="1">
      <alignment horizontal="left" vertical="center" wrapText="1"/>
      <protection hidden="1"/>
    </xf>
    <xf numFmtId="0" fontId="2" fillId="5" borderId="5" xfId="1" applyFill="1" applyBorder="1" applyAlignment="1" applyProtection="1">
      <alignment horizontal="left" vertical="center" wrapText="1"/>
      <protection hidden="1"/>
    </xf>
    <xf numFmtId="0" fontId="3" fillId="4" borderId="5" xfId="1" applyFont="1" applyFill="1" applyBorder="1" applyAlignment="1" applyProtection="1">
      <alignment horizontal="left" vertical="center" wrapText="1"/>
      <protection hidden="1"/>
    </xf>
    <xf numFmtId="0" fontId="2" fillId="4" borderId="5" xfId="1" applyFill="1" applyBorder="1" applyAlignment="1" applyProtection="1">
      <alignment horizontal="left" vertical="center" wrapText="1"/>
      <protection hidden="1"/>
    </xf>
    <xf numFmtId="0" fontId="2" fillId="4" borderId="18" xfId="1" applyFill="1" applyBorder="1" applyAlignment="1" applyProtection="1">
      <alignment horizontal="left" vertical="center" wrapText="1"/>
      <protection hidden="1"/>
    </xf>
    <xf numFmtId="0" fontId="7" fillId="4" borderId="31" xfId="1" applyFont="1" applyFill="1" applyBorder="1" applyAlignment="1" applyProtection="1">
      <alignment horizontal="left" vertical="center"/>
      <protection hidden="1"/>
    </xf>
    <xf numFmtId="0" fontId="3" fillId="4" borderId="34" xfId="1" applyFont="1" applyFill="1" applyBorder="1" applyAlignment="1" applyProtection="1">
      <alignment horizontal="left" vertical="center" wrapText="1"/>
      <protection hidden="1"/>
    </xf>
    <xf numFmtId="0" fontId="3" fillId="4" borderId="35" xfId="1" applyFont="1" applyFill="1" applyBorder="1" applyAlignment="1" applyProtection="1">
      <alignment horizontal="left" vertical="center" wrapText="1"/>
      <protection hidden="1"/>
    </xf>
    <xf numFmtId="0" fontId="3" fillId="4" borderId="57" xfId="1" applyFont="1" applyFill="1" applyBorder="1" applyAlignment="1" applyProtection="1">
      <alignment horizontal="left" vertical="center" wrapText="1"/>
      <protection hidden="1"/>
    </xf>
    <xf numFmtId="0" fontId="12" fillId="0" borderId="6" xfId="1" applyFont="1" applyBorder="1" applyAlignment="1" applyProtection="1">
      <alignment horizontal="left" vertical="center" wrapText="1"/>
      <protection locked="0"/>
    </xf>
    <xf numFmtId="0" fontId="12" fillId="0" borderId="16" xfId="1" applyFont="1" applyBorder="1" applyAlignment="1" applyProtection="1">
      <alignment horizontal="left" vertical="center" wrapText="1"/>
      <protection locked="0"/>
    </xf>
    <xf numFmtId="0" fontId="7" fillId="4" borderId="62" xfId="1" applyFont="1" applyFill="1" applyBorder="1" applyAlignment="1" applyProtection="1">
      <alignment horizontal="left" vertical="center"/>
      <protection hidden="1"/>
    </xf>
    <xf numFmtId="0" fontId="7" fillId="4" borderId="37" xfId="1" applyFont="1" applyFill="1" applyBorder="1" applyAlignment="1" applyProtection="1">
      <alignment horizontal="left" vertical="center"/>
      <protection hidden="1"/>
    </xf>
    <xf numFmtId="0" fontId="7" fillId="4" borderId="38" xfId="1" applyFont="1" applyFill="1" applyBorder="1" applyAlignment="1" applyProtection="1">
      <alignment horizontal="left" vertical="center"/>
      <protection hidden="1"/>
    </xf>
    <xf numFmtId="0" fontId="7" fillId="4" borderId="56" xfId="1" applyFont="1" applyFill="1" applyBorder="1" applyAlignment="1" applyProtection="1">
      <alignment horizontal="left" vertical="center"/>
      <protection hidden="1"/>
    </xf>
    <xf numFmtId="0" fontId="8" fillId="4" borderId="38" xfId="1" applyFont="1" applyFill="1" applyBorder="1" applyAlignment="1" applyProtection="1">
      <alignment horizontal="left" vertical="center" wrapText="1"/>
      <protection hidden="1"/>
    </xf>
    <xf numFmtId="0" fontId="8" fillId="4" borderId="38" xfId="1" applyFont="1" applyFill="1" applyBorder="1" applyAlignment="1" applyProtection="1">
      <alignment horizontal="center" vertical="center"/>
      <protection hidden="1"/>
    </xf>
    <xf numFmtId="0" fontId="5" fillId="4" borderId="38" xfId="1" applyFont="1" applyFill="1" applyBorder="1" applyAlignment="1" applyProtection="1">
      <alignment horizontal="center" vertical="center"/>
      <protection hidden="1"/>
    </xf>
    <xf numFmtId="0" fontId="5" fillId="4" borderId="39" xfId="1" applyFont="1" applyFill="1" applyBorder="1" applyAlignment="1" applyProtection="1">
      <alignment horizontal="center" vertical="center"/>
      <protection hidden="1"/>
    </xf>
    <xf numFmtId="0" fontId="7" fillId="4" borderId="34" xfId="1" applyFont="1" applyFill="1" applyBorder="1" applyAlignment="1" applyProtection="1">
      <alignment horizontal="left" vertical="center"/>
      <protection hidden="1"/>
    </xf>
    <xf numFmtId="0" fontId="7" fillId="4" borderId="35" xfId="1" applyFont="1" applyFill="1" applyBorder="1" applyAlignment="1" applyProtection="1">
      <alignment horizontal="left" vertical="center"/>
      <protection hidden="1"/>
    </xf>
    <xf numFmtId="0" fontId="7" fillId="4" borderId="57" xfId="1" applyFont="1" applyFill="1" applyBorder="1" applyAlignment="1" applyProtection="1">
      <alignment horizontal="left" vertical="center"/>
      <protection hidden="1"/>
    </xf>
    <xf numFmtId="0" fontId="7" fillId="5" borderId="17" xfId="1" applyFont="1" applyFill="1" applyBorder="1" applyAlignment="1" applyProtection="1">
      <alignment horizontal="left"/>
      <protection hidden="1"/>
    </xf>
    <xf numFmtId="0" fontId="7" fillId="4" borderId="0" xfId="1" applyFont="1" applyFill="1" applyAlignment="1" applyProtection="1">
      <alignment horizontal="left" wrapText="1"/>
      <protection hidden="1"/>
    </xf>
    <xf numFmtId="165" fontId="2" fillId="0" borderId="0" xfId="1" applyNumberFormat="1" applyAlignment="1" applyProtection="1">
      <alignment horizontal="left"/>
      <protection locked="0"/>
    </xf>
    <xf numFmtId="0" fontId="2" fillId="0" borderId="0" xfId="1" applyProtection="1">
      <protection locked="0"/>
    </xf>
    <xf numFmtId="165" fontId="2" fillId="0" borderId="72" xfId="1" applyNumberFormat="1" applyBorder="1" applyAlignment="1" applyProtection="1">
      <alignment horizontal="left"/>
      <protection locked="0"/>
    </xf>
    <xf numFmtId="0" fontId="2" fillId="0" borderId="72" xfId="1" applyBorder="1" applyProtection="1">
      <protection locked="0"/>
    </xf>
    <xf numFmtId="165" fontId="2" fillId="0" borderId="47" xfId="1" applyNumberFormat="1" applyBorder="1" applyAlignment="1" applyProtection="1">
      <alignment horizontal="left"/>
      <protection locked="0"/>
    </xf>
    <xf numFmtId="0" fontId="2" fillId="0" borderId="47" xfId="1" applyBorder="1" applyProtection="1">
      <protection locked="0"/>
    </xf>
    <xf numFmtId="0" fontId="2" fillId="4" borderId="0" xfId="1" applyFill="1" applyAlignment="1" applyProtection="1">
      <alignment wrapText="1"/>
      <protection hidden="1"/>
    </xf>
    <xf numFmtId="0" fontId="7" fillId="5" borderId="0" xfId="1" applyFont="1" applyFill="1" applyAlignment="1" applyProtection="1">
      <alignment horizontal="left"/>
      <protection hidden="1"/>
    </xf>
    <xf numFmtId="0" fontId="27" fillId="0" borderId="52" xfId="1" applyFont="1" applyBorder="1" applyAlignment="1" applyProtection="1">
      <alignment horizontal="left" vertical="center"/>
      <protection hidden="1"/>
    </xf>
    <xf numFmtId="0" fontId="27" fillId="0" borderId="62" xfId="1" applyFont="1" applyBorder="1" applyAlignment="1" applyProtection="1">
      <alignment horizontal="left" vertical="center"/>
      <protection hidden="1"/>
    </xf>
    <xf numFmtId="0" fontId="27" fillId="0" borderId="53" xfId="1" applyFont="1" applyBorder="1" applyAlignment="1" applyProtection="1">
      <alignment horizontal="left" vertical="center"/>
      <protection hidden="1"/>
    </xf>
    <xf numFmtId="0" fontId="8" fillId="4" borderId="50" xfId="1" applyFont="1" applyFill="1" applyBorder="1" applyAlignment="1" applyProtection="1">
      <alignment horizontal="center" vertical="center" wrapText="1"/>
      <protection hidden="1"/>
    </xf>
    <xf numFmtId="0" fontId="8" fillId="4" borderId="74" xfId="1" applyFont="1" applyFill="1" applyBorder="1" applyAlignment="1" applyProtection="1">
      <alignment horizontal="center" vertical="center" wrapText="1"/>
      <protection hidden="1"/>
    </xf>
    <xf numFmtId="0" fontId="8" fillId="4" borderId="51" xfId="1" applyFont="1" applyFill="1" applyBorder="1" applyAlignment="1" applyProtection="1">
      <alignment horizontal="center" vertical="center" wrapText="1"/>
      <protection hidden="1"/>
    </xf>
    <xf numFmtId="0" fontId="8" fillId="4" borderId="73" xfId="1" applyFont="1" applyFill="1" applyBorder="1" applyAlignment="1" applyProtection="1">
      <alignment horizontal="center" vertical="center" wrapText="1"/>
      <protection hidden="1"/>
    </xf>
    <xf numFmtId="0" fontId="8" fillId="4" borderId="0" xfId="1" applyFont="1" applyFill="1" applyAlignment="1" applyProtection="1">
      <alignment horizontal="center" vertical="center" wrapText="1"/>
      <protection hidden="1"/>
    </xf>
    <xf numFmtId="0" fontId="8" fillId="4" borderId="60" xfId="1" applyFont="1" applyFill="1" applyBorder="1" applyAlignment="1" applyProtection="1">
      <alignment horizontal="center" vertical="center" wrapText="1"/>
      <protection hidden="1"/>
    </xf>
    <xf numFmtId="49" fontId="8" fillId="4" borderId="50" xfId="1" applyNumberFormat="1" applyFont="1" applyFill="1" applyBorder="1" applyAlignment="1" applyProtection="1">
      <alignment horizontal="center" vertical="center"/>
      <protection hidden="1"/>
    </xf>
    <xf numFmtId="49" fontId="8" fillId="4" borderId="74" xfId="1" applyNumberFormat="1" applyFont="1" applyFill="1" applyBorder="1" applyAlignment="1" applyProtection="1">
      <alignment horizontal="center" vertical="center"/>
      <protection hidden="1"/>
    </xf>
    <xf numFmtId="49" fontId="8" fillId="4" borderId="76" xfId="1" applyNumberFormat="1" applyFont="1" applyFill="1" applyBorder="1" applyAlignment="1" applyProtection="1">
      <alignment horizontal="center" vertical="center"/>
      <protection hidden="1"/>
    </xf>
    <xf numFmtId="49" fontId="8" fillId="4" borderId="73" xfId="1" applyNumberFormat="1" applyFont="1" applyFill="1" applyBorder="1" applyAlignment="1" applyProtection="1">
      <alignment horizontal="center" vertical="center"/>
      <protection hidden="1"/>
    </xf>
    <xf numFmtId="49" fontId="8" fillId="4" borderId="0" xfId="1" applyNumberFormat="1" applyFont="1" applyFill="1" applyAlignment="1" applyProtection="1">
      <alignment horizontal="center" vertical="center"/>
      <protection hidden="1"/>
    </xf>
    <xf numFmtId="49" fontId="8" fillId="4" borderId="75" xfId="1" applyNumberFormat="1" applyFont="1" applyFill="1" applyBorder="1" applyAlignment="1" applyProtection="1">
      <alignment horizontal="center" vertical="center"/>
      <protection hidden="1"/>
    </xf>
    <xf numFmtId="0" fontId="8" fillId="4" borderId="61" xfId="1" applyFont="1" applyFill="1" applyBorder="1" applyAlignment="1" applyProtection="1">
      <alignment horizontal="center" vertical="center"/>
      <protection hidden="1"/>
    </xf>
    <xf numFmtId="0" fontId="8" fillId="4" borderId="62" xfId="1" applyFont="1" applyFill="1" applyBorder="1" applyAlignment="1" applyProtection="1">
      <alignment horizontal="center" vertical="center"/>
      <protection hidden="1"/>
    </xf>
    <xf numFmtId="0" fontId="8" fillId="4" borderId="2" xfId="1" applyFont="1" applyFill="1" applyBorder="1" applyAlignment="1" applyProtection="1">
      <alignment horizontal="center" vertical="center"/>
      <protection hidden="1"/>
    </xf>
    <xf numFmtId="0" fontId="27" fillId="0" borderId="59"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60" xfId="1" applyFont="1" applyBorder="1" applyAlignment="1" applyProtection="1">
      <alignment horizontal="left" vertical="center"/>
      <protection hidden="1"/>
    </xf>
    <xf numFmtId="0" fontId="6" fillId="4" borderId="3" xfId="0" applyFont="1" applyFill="1" applyBorder="1" applyProtection="1">
      <protection hidden="1"/>
    </xf>
    <xf numFmtId="0" fontId="6" fillId="4" borderId="15" xfId="0" applyFont="1" applyFill="1" applyBorder="1" applyProtection="1">
      <protection hidden="1"/>
    </xf>
    <xf numFmtId="0" fontId="23" fillId="3" borderId="17"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center" vertical="center" wrapText="1"/>
      <protection hidden="1"/>
    </xf>
    <xf numFmtId="49" fontId="6" fillId="0" borderId="55" xfId="0" applyNumberFormat="1" applyFont="1" applyBorder="1" applyAlignment="1" applyProtection="1">
      <alignment horizontal="left" vertical="center" wrapText="1"/>
      <protection locked="0" hidden="1"/>
    </xf>
    <xf numFmtId="0" fontId="6" fillId="0" borderId="35" xfId="0" applyFont="1" applyBorder="1" applyProtection="1">
      <protection locked="0" hidden="1"/>
    </xf>
    <xf numFmtId="0" fontId="6" fillId="0" borderId="36" xfId="0" applyFont="1" applyBorder="1" applyProtection="1">
      <protection locked="0" hidden="1"/>
    </xf>
    <xf numFmtId="0" fontId="6" fillId="4" borderId="17" xfId="0" applyFont="1" applyFill="1" applyBorder="1" applyAlignment="1" applyProtection="1">
      <alignment vertical="center" wrapText="1"/>
      <protection hidden="1"/>
    </xf>
    <xf numFmtId="0" fontId="6" fillId="4" borderId="1"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5" fillId="0" borderId="0" xfId="0" applyFont="1" applyAlignment="1" applyProtection="1">
      <alignment horizontal="left"/>
      <protection locked="0" hidden="1"/>
    </xf>
    <xf numFmtId="0" fontId="8" fillId="0" borderId="17" xfId="0" applyFont="1" applyBorder="1" applyAlignment="1" applyProtection="1">
      <alignment horizontal="left" vertical="center"/>
      <protection locked="0" hidden="1"/>
    </xf>
    <xf numFmtId="165" fontId="5" fillId="0" borderId="17" xfId="0" applyNumberFormat="1" applyFont="1" applyBorder="1" applyAlignment="1" applyProtection="1">
      <alignment horizontal="left" vertical="center"/>
      <protection locked="0" hidden="1"/>
    </xf>
    <xf numFmtId="0" fontId="5" fillId="0" borderId="17" xfId="0" applyFont="1" applyBorder="1" applyAlignment="1" applyProtection="1">
      <alignment vertical="center"/>
      <protection locked="0" hidden="1"/>
    </xf>
    <xf numFmtId="0" fontId="6" fillId="0" borderId="55" xfId="0" applyFont="1" applyBorder="1" applyAlignment="1" applyProtection="1">
      <alignment horizontal="left" vertical="center" wrapText="1"/>
      <protection locked="0" hidden="1"/>
    </xf>
    <xf numFmtId="0" fontId="6" fillId="0" borderId="35" xfId="0" applyFont="1" applyBorder="1" applyAlignment="1" applyProtection="1">
      <alignment horizontal="left" vertical="center" wrapText="1"/>
      <protection locked="0" hidden="1"/>
    </xf>
    <xf numFmtId="0" fontId="6" fillId="0" borderId="36" xfId="0" applyFont="1" applyBorder="1" applyAlignment="1" applyProtection="1">
      <alignment horizontal="left" vertical="center" wrapText="1"/>
      <protection locked="0" hidden="1"/>
    </xf>
    <xf numFmtId="0" fontId="12" fillId="4" borderId="48" xfId="0" applyFont="1" applyFill="1" applyBorder="1" applyAlignment="1" applyProtection="1">
      <alignment horizontal="left" vertical="center" wrapText="1"/>
      <protection locked="0" hidden="1"/>
    </xf>
    <xf numFmtId="0" fontId="12" fillId="4" borderId="49" xfId="0" applyFont="1" applyFill="1" applyBorder="1" applyAlignment="1" applyProtection="1">
      <alignment horizontal="left" vertical="center" wrapText="1"/>
      <protection locked="0" hidden="1"/>
    </xf>
    <xf numFmtId="0" fontId="6" fillId="4" borderId="48" xfId="0" applyFont="1" applyFill="1" applyBorder="1" applyAlignment="1" applyProtection="1">
      <alignment horizontal="left" vertical="center" wrapText="1"/>
      <protection locked="0" hidden="1"/>
    </xf>
    <xf numFmtId="0" fontId="6" fillId="4" borderId="17" xfId="0" applyFont="1" applyFill="1" applyBorder="1" applyAlignment="1" applyProtection="1">
      <alignment horizontal="left" vertical="center" wrapText="1"/>
      <protection locked="0" hidden="1"/>
    </xf>
    <xf numFmtId="0" fontId="6" fillId="4" borderId="49" xfId="0" applyFont="1" applyFill="1" applyBorder="1" applyAlignment="1" applyProtection="1">
      <alignment horizontal="left" vertical="center" wrapText="1"/>
      <protection locked="0" hidden="1"/>
    </xf>
    <xf numFmtId="0" fontId="12" fillId="4" borderId="61" xfId="0" applyFont="1" applyFill="1" applyBorder="1" applyAlignment="1" applyProtection="1">
      <alignment horizontal="left" vertical="center" wrapText="1"/>
      <protection locked="0" hidden="1"/>
    </xf>
    <xf numFmtId="0" fontId="12" fillId="4" borderId="53" xfId="0" applyFont="1" applyFill="1" applyBorder="1" applyAlignment="1" applyProtection="1">
      <alignment horizontal="left" vertical="center" wrapText="1"/>
      <protection locked="0" hidden="1"/>
    </xf>
    <xf numFmtId="0" fontId="12" fillId="4" borderId="62" xfId="0" applyFont="1" applyFill="1" applyBorder="1" applyAlignment="1" applyProtection="1">
      <alignment horizontal="left" vertical="center" wrapText="1"/>
      <protection locked="0" hidden="1"/>
    </xf>
    <xf numFmtId="0" fontId="5" fillId="0" borderId="0" xfId="1" applyFont="1" applyAlignment="1" applyProtection="1">
      <alignment horizontal="left"/>
      <protection locked="0" hidden="1"/>
    </xf>
    <xf numFmtId="49" fontId="6" fillId="0" borderId="55" xfId="1" applyNumberFormat="1" applyFont="1" applyBorder="1" applyAlignment="1" applyProtection="1">
      <alignment horizontal="left" vertical="center" wrapText="1"/>
      <protection locked="0" hidden="1"/>
    </xf>
    <xf numFmtId="0" fontId="6" fillId="0" borderId="35" xfId="1" applyFont="1" applyBorder="1" applyProtection="1">
      <protection locked="0" hidden="1"/>
    </xf>
    <xf numFmtId="0" fontId="6" fillId="0" borderId="36" xfId="1" applyFont="1" applyBorder="1" applyProtection="1">
      <protection locked="0" hidden="1"/>
    </xf>
    <xf numFmtId="0" fontId="6" fillId="4" borderId="0" xfId="0" quotePrefix="1" applyFont="1" applyFill="1"/>
    <xf numFmtId="0" fontId="6" fillId="4" borderId="0" xfId="0" applyFont="1" applyFill="1"/>
    <xf numFmtId="0" fontId="23" fillId="3" borderId="17" xfId="1" applyFont="1" applyFill="1" applyBorder="1" applyAlignment="1" applyProtection="1">
      <alignment horizontal="center" vertical="center" wrapText="1"/>
      <protection hidden="1"/>
    </xf>
    <xf numFmtId="0" fontId="23" fillId="3" borderId="1" xfId="1" applyFont="1" applyFill="1" applyBorder="1" applyAlignment="1" applyProtection="1">
      <alignment horizontal="center" vertical="center" wrapText="1"/>
      <protection hidden="1"/>
    </xf>
    <xf numFmtId="0" fontId="6" fillId="4" borderId="3" xfId="0" applyFont="1" applyFill="1" applyBorder="1"/>
  </cellXfs>
  <cellStyles count="6">
    <cellStyle name="Link 2" xfId="4" xr:uid="{94B1B016-A698-4855-A330-D1D039883112}"/>
    <cellStyle name="Standard" xfId="0" builtinId="0"/>
    <cellStyle name="Standard 2" xfId="1" xr:uid="{69BF4A25-4D53-4964-9A63-D3F418F312A8}"/>
    <cellStyle name="Standard 2 2" xfId="3" xr:uid="{E27F2964-2FD9-411A-82F6-8D9E14ADD625}"/>
    <cellStyle name="Standard 2 2 2" xfId="5" xr:uid="{DA278ABC-A72B-4E0B-AAAE-C2A4AB4AE2ED}"/>
    <cellStyle name="Standard 3" xfId="2" xr:uid="{410EFCDD-8002-465E-8E67-991F15EF376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100-000001D4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142876</xdr:colOff>
      <xdr:row>0</xdr:row>
      <xdr:rowOff>342900</xdr:rowOff>
    </xdr:from>
    <xdr:to>
      <xdr:col>10</xdr:col>
      <xdr:colOff>238126</xdr:colOff>
      <xdr:row>5</xdr:row>
      <xdr:rowOff>238125</xdr:rowOff>
    </xdr:to>
    <xdr:sp macro="" textlink="">
      <xdr:nvSpPr>
        <xdr:cNvPr id="2" name="WordArt 7">
          <a:extLst>
            <a:ext uri="{FF2B5EF4-FFF2-40B4-BE49-F238E27FC236}">
              <a16:creationId xmlns:a16="http://schemas.microsoft.com/office/drawing/2014/main" id="{805C7E4C-72D1-4289-9675-80A22D55B895}"/>
            </a:ext>
          </a:extLst>
        </xdr:cNvPr>
        <xdr:cNvSpPr>
          <a:spLocks noChangeArrowheads="1" noChangeShapeType="1" noTextEdit="1"/>
        </xdr:cNvSpPr>
      </xdr:nvSpPr>
      <xdr:spPr bwMode="auto">
        <a:xfrm>
          <a:off x="5876926" y="190500"/>
          <a:ext cx="2552700" cy="95250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de-DE" sz="3600" kern="10" spc="0">
              <a:ln w="9525">
                <a:solidFill>
                  <a:srgbClr val="000000"/>
                </a:solidFill>
                <a:round/>
                <a:headEnd/>
                <a:tailEnd/>
              </a:ln>
              <a:solidFill>
                <a:srgbClr xmlns:mc="http://schemas.openxmlformats.org/markup-compatibility/2006" xmlns:a14="http://schemas.microsoft.com/office/drawing/2010/main" val="900000" mc:Ignorable="a14" a14:legacySpreadsheetColorIndex="16"/>
              </a:solidFill>
              <a:effectLst/>
              <a:latin typeface="Arial Black" panose="020B0604020202020204" pitchFamily="34" charset="0"/>
              <a:cs typeface="Arial Black" panose="020B0604020202020204" pitchFamily="34" charset="0"/>
            </a:rPr>
            <a:t>Esempio</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E00-00000118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381000</xdr:colOff>
          <xdr:row>6</xdr:row>
          <xdr:rowOff>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F00-00000114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190500</xdr:rowOff>
        </xdr:to>
        <xdr:sp macro="" textlink="">
          <xdr:nvSpPr>
            <xdr:cNvPr id="136194" name="Check Box 2" hidden="1">
              <a:extLst>
                <a:ext uri="{63B3BB69-23CF-44E3-9099-C40C66FF867C}">
                  <a14:compatExt spid="_x0000_s136194"/>
                </a:ext>
                <a:ext uri="{FF2B5EF4-FFF2-40B4-BE49-F238E27FC236}">
                  <a16:creationId xmlns:a16="http://schemas.microsoft.com/office/drawing/2014/main" id="{00000000-0008-0000-0F00-0000021402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381000</xdr:colOff>
          <xdr:row>6</xdr:row>
          <xdr:rowOff>0</xdr:rowOff>
        </xdr:to>
        <xdr:sp macro="" textlink="">
          <xdr:nvSpPr>
            <xdr:cNvPr id="136195" name="Check Box 3" hidden="1">
              <a:extLst>
                <a:ext uri="{63B3BB69-23CF-44E3-9099-C40C66FF867C}">
                  <a14:compatExt spid="_x0000_s136195"/>
                </a:ext>
                <a:ext uri="{FF2B5EF4-FFF2-40B4-BE49-F238E27FC236}">
                  <a16:creationId xmlns:a16="http://schemas.microsoft.com/office/drawing/2014/main" id="{00000000-0008-0000-0F00-00000314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190500</xdr:rowOff>
        </xdr:to>
        <xdr:sp macro="" textlink="">
          <xdr:nvSpPr>
            <xdr:cNvPr id="136196" name="Check Box 4" hidden="1">
              <a:extLst>
                <a:ext uri="{63B3BB69-23CF-44E3-9099-C40C66FF867C}">
                  <a14:compatExt spid="_x0000_s136196"/>
                </a:ext>
                <a:ext uri="{FF2B5EF4-FFF2-40B4-BE49-F238E27FC236}">
                  <a16:creationId xmlns:a16="http://schemas.microsoft.com/office/drawing/2014/main" id="{00000000-0008-0000-0F00-00000414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136197" name="Check Box 5" hidden="1">
              <a:extLst>
                <a:ext uri="{63B3BB69-23CF-44E3-9099-C40C66FF867C}">
                  <a14:compatExt spid="_x0000_s136197"/>
                </a:ext>
                <a:ext uri="{FF2B5EF4-FFF2-40B4-BE49-F238E27FC236}">
                  <a16:creationId xmlns:a16="http://schemas.microsoft.com/office/drawing/2014/main" id="{00000000-0008-0000-0F00-00000514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30049" name="Check Box 1" hidden="1">
              <a:extLst>
                <a:ext uri="{63B3BB69-23CF-44E3-9099-C40C66FF867C}">
                  <a14:compatExt spid="_x0000_s130049"/>
                </a:ext>
                <a:ext uri="{FF2B5EF4-FFF2-40B4-BE49-F238E27FC236}">
                  <a16:creationId xmlns:a16="http://schemas.microsoft.com/office/drawing/2014/main" id="{00000000-0008-0000-0200-000001FC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9525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300-000001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390525</xdr:colOff>
          <xdr:row>6</xdr:row>
          <xdr:rowOff>200025</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300-000002F0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9525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300-000003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200025</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300-000004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28575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300-000005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500-0000011C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381000</xdr:colOff>
          <xdr:row>6</xdr:row>
          <xdr:rowOff>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0600-0000010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190500</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0600-0000020002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381000</xdr:colOff>
          <xdr:row>6</xdr:row>
          <xdr:rowOff>0</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0600-0000030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190500</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0600-0000040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131077" name="Check Box 5" hidden="1">
              <a:extLst>
                <a:ext uri="{63B3BB69-23CF-44E3-9099-C40C66FF867C}">
                  <a14:compatExt spid="_x0000_s131077"/>
                </a:ext>
                <a:ext uri="{FF2B5EF4-FFF2-40B4-BE49-F238E27FC236}">
                  <a16:creationId xmlns:a16="http://schemas.microsoft.com/office/drawing/2014/main" id="{00000000-0008-0000-0600-0000050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32097" name="Check Box 1" hidden="1">
              <a:extLst>
                <a:ext uri="{63B3BB69-23CF-44E3-9099-C40C66FF867C}">
                  <a14:compatExt spid="_x0000_s132097"/>
                </a:ext>
                <a:ext uri="{FF2B5EF4-FFF2-40B4-BE49-F238E27FC236}">
                  <a16:creationId xmlns:a16="http://schemas.microsoft.com/office/drawing/2014/main" id="{00000000-0008-0000-0800-00000104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381000</xdr:colOff>
          <xdr:row>6</xdr:row>
          <xdr:rowOff>0</xdr:rowOff>
        </xdr:to>
        <xdr:sp macro="" textlink="">
          <xdr:nvSpPr>
            <xdr:cNvPr id="133121" name="Check Box 1" hidden="1">
              <a:extLst>
                <a:ext uri="{63B3BB69-23CF-44E3-9099-C40C66FF867C}">
                  <a14:compatExt spid="_x0000_s133121"/>
                </a:ext>
                <a:ext uri="{FF2B5EF4-FFF2-40B4-BE49-F238E27FC236}">
                  <a16:creationId xmlns:a16="http://schemas.microsoft.com/office/drawing/2014/main" id="{00000000-0008-0000-0900-00000108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190500</xdr:rowOff>
        </xdr:to>
        <xdr:sp macro="" textlink="">
          <xdr:nvSpPr>
            <xdr:cNvPr id="133122" name="Check Box 2" hidden="1">
              <a:extLst>
                <a:ext uri="{63B3BB69-23CF-44E3-9099-C40C66FF867C}">
                  <a14:compatExt spid="_x0000_s133122"/>
                </a:ext>
                <a:ext uri="{FF2B5EF4-FFF2-40B4-BE49-F238E27FC236}">
                  <a16:creationId xmlns:a16="http://schemas.microsoft.com/office/drawing/2014/main" id="{00000000-0008-0000-0900-0000020802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381000</xdr:colOff>
          <xdr:row>6</xdr:row>
          <xdr:rowOff>0</xdr:rowOff>
        </xdr:to>
        <xdr:sp macro="" textlink="">
          <xdr:nvSpPr>
            <xdr:cNvPr id="133123" name="Check Box 3" hidden="1">
              <a:extLst>
                <a:ext uri="{63B3BB69-23CF-44E3-9099-C40C66FF867C}">
                  <a14:compatExt spid="_x0000_s133123"/>
                </a:ext>
                <a:ext uri="{FF2B5EF4-FFF2-40B4-BE49-F238E27FC236}">
                  <a16:creationId xmlns:a16="http://schemas.microsoft.com/office/drawing/2014/main" id="{00000000-0008-0000-0900-00000308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190500</xdr:rowOff>
        </xdr:to>
        <xdr:sp macro="" textlink="">
          <xdr:nvSpPr>
            <xdr:cNvPr id="133124" name="Check Box 4" hidden="1">
              <a:extLst>
                <a:ext uri="{63B3BB69-23CF-44E3-9099-C40C66FF867C}">
                  <a14:compatExt spid="_x0000_s133124"/>
                </a:ext>
                <a:ext uri="{FF2B5EF4-FFF2-40B4-BE49-F238E27FC236}">
                  <a16:creationId xmlns:a16="http://schemas.microsoft.com/office/drawing/2014/main" id="{00000000-0008-0000-0900-00000408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133125" name="Check Box 5" hidden="1">
              <a:extLst>
                <a:ext uri="{63B3BB69-23CF-44E3-9099-C40C66FF867C}">
                  <a14:compatExt spid="_x0000_s133125"/>
                </a:ext>
                <a:ext uri="{FF2B5EF4-FFF2-40B4-BE49-F238E27FC236}">
                  <a16:creationId xmlns:a16="http://schemas.microsoft.com/office/drawing/2014/main" id="{00000000-0008-0000-0900-00000508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34145" name="Check Box 1" hidden="1">
              <a:extLst>
                <a:ext uri="{63B3BB69-23CF-44E3-9099-C40C66FF867C}">
                  <a14:compatExt spid="_x0000_s134145"/>
                </a:ext>
                <a:ext uri="{FF2B5EF4-FFF2-40B4-BE49-F238E27FC236}">
                  <a16:creationId xmlns:a16="http://schemas.microsoft.com/office/drawing/2014/main" id="{00000000-0008-0000-0B00-0000010C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381000</xdr:colOff>
          <xdr:row>6</xdr:row>
          <xdr:rowOff>0</xdr:rowOff>
        </xdr:to>
        <xdr:sp macro="" textlink="">
          <xdr:nvSpPr>
            <xdr:cNvPr id="135169" name="Check Box 1" hidden="1">
              <a:extLst>
                <a:ext uri="{63B3BB69-23CF-44E3-9099-C40C66FF867C}">
                  <a14:compatExt spid="_x0000_s135169"/>
                </a:ext>
                <a:ext uri="{FF2B5EF4-FFF2-40B4-BE49-F238E27FC236}">
                  <a16:creationId xmlns:a16="http://schemas.microsoft.com/office/drawing/2014/main" id="{00000000-0008-0000-0C00-0000011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190500</xdr:rowOff>
        </xdr:to>
        <xdr:sp macro="" textlink="">
          <xdr:nvSpPr>
            <xdr:cNvPr id="135170" name="Check Box 2" hidden="1">
              <a:extLst>
                <a:ext uri="{63B3BB69-23CF-44E3-9099-C40C66FF867C}">
                  <a14:compatExt spid="_x0000_s135170"/>
                </a:ext>
                <a:ext uri="{FF2B5EF4-FFF2-40B4-BE49-F238E27FC236}">
                  <a16:creationId xmlns:a16="http://schemas.microsoft.com/office/drawing/2014/main" id="{00000000-0008-0000-0C00-0000021002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381000</xdr:colOff>
          <xdr:row>6</xdr:row>
          <xdr:rowOff>0</xdr:rowOff>
        </xdr:to>
        <xdr:sp macro="" textlink="">
          <xdr:nvSpPr>
            <xdr:cNvPr id="135171" name="Check Box 3" hidden="1">
              <a:extLst>
                <a:ext uri="{63B3BB69-23CF-44E3-9099-C40C66FF867C}">
                  <a14:compatExt spid="_x0000_s135171"/>
                </a:ext>
                <a:ext uri="{FF2B5EF4-FFF2-40B4-BE49-F238E27FC236}">
                  <a16:creationId xmlns:a16="http://schemas.microsoft.com/office/drawing/2014/main" id="{00000000-0008-0000-0C00-0000031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190500</xdr:rowOff>
        </xdr:to>
        <xdr:sp macro="" textlink="">
          <xdr:nvSpPr>
            <xdr:cNvPr id="135172" name="Check Box 4" hidden="1">
              <a:extLst>
                <a:ext uri="{63B3BB69-23CF-44E3-9099-C40C66FF867C}">
                  <a14:compatExt spid="_x0000_s135172"/>
                </a:ext>
                <a:ext uri="{FF2B5EF4-FFF2-40B4-BE49-F238E27FC236}">
                  <a16:creationId xmlns:a16="http://schemas.microsoft.com/office/drawing/2014/main" id="{00000000-0008-0000-0C00-0000041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135173" name="Check Box 5" hidden="1">
              <a:extLst>
                <a:ext uri="{63B3BB69-23CF-44E3-9099-C40C66FF867C}">
                  <a14:compatExt spid="_x0000_s135173"/>
                </a:ext>
                <a:ext uri="{FF2B5EF4-FFF2-40B4-BE49-F238E27FC236}">
                  <a16:creationId xmlns:a16="http://schemas.microsoft.com/office/drawing/2014/main" id="{00000000-0008-0000-0C00-0000051002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12%20Information/12.03%20Webseite/Ausbildungsdokumente/2019%20Forstwart/Ausbildungsdokumente%20Forstwart%202020/13_Zusammenzug%20der%20Erfahrungsnoten/23_zusammenzug__erfah-noten_forstwart.xlsx" TargetMode="External"/><Relationship Id="rId2" Type="http://schemas.openxmlformats.org/officeDocument/2006/relationships/externalLinkPath" Target="file:///W:\12%20Information\12.03%20Webseite\Ausbildungsdokumente\2019%20Forstwart\Ausbildungsdokumente%20Forstwart%202020\13_Zusammenzug%20der%20Erfahrungsnoten\23_zusammenzug__erfah-noten_forstwart.xlsx" TargetMode="External"/><Relationship Id="rId1" Type="http://schemas.openxmlformats.org/officeDocument/2006/relationships/externalLinkPath" Target="/12%20Information/12.03%20Webseite/Ausbildungsdokumente/2019%20Forstwart/Ausbildungsdokumente%20Forstwart%202020/13_Zusammenzug%20der%20Erfahrungsnoten/23_zusammenzug__erfah-noten_forstw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s, Merkblatt"/>
      <sheetName val="Muster"/>
      <sheetName val="1. Sem. a"/>
      <sheetName val="1. Sem. b"/>
      <sheetName val="Bildungb. 1. S."/>
      <sheetName val="2. Sem. a"/>
      <sheetName val="2. Sem. b"/>
      <sheetName val="Bildungb. 2. S."/>
      <sheetName val="3. Sem. a"/>
      <sheetName val="3. Sem. b"/>
      <sheetName val="Bildungb. 3. S."/>
      <sheetName val="4. Sem. a"/>
      <sheetName val="4. Sem. b"/>
      <sheetName val="Bildungb. 4. S."/>
      <sheetName val="5. Sem. a"/>
      <sheetName val="5. Sem. b"/>
      <sheetName val="Bildungb. 5. S."/>
      <sheetName val="Sem. 1 -5"/>
      <sheetName val="Zuszug_erfahnoten"/>
    </sheetNames>
    <sheetDataSet>
      <sheetData sheetId="0"/>
      <sheetData sheetId="1"/>
      <sheetData sheetId="2">
        <row r="24">
          <cell r="B24"/>
          <cell r="C24"/>
          <cell r="D24"/>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2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11.vml"/><Relationship Id="rId7" Type="http://schemas.openxmlformats.org/officeDocument/2006/relationships/ctrlProp" Target="../ctrlProps/ctrlProp30.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F819-75E9-4C55-9FB5-7D4C182B853F}">
  <dimension ref="A1:K41"/>
  <sheetViews>
    <sheetView showGridLines="0" topLeftCell="A17" zoomScale="125" zoomScaleNormal="125" workbookViewId="0">
      <selection activeCell="A28" sqref="A28"/>
    </sheetView>
  </sheetViews>
  <sheetFormatPr baseColWidth="10" defaultColWidth="11.42578125" defaultRowHeight="12.75" x14ac:dyDescent="0.2"/>
  <cols>
    <col min="1" max="1" width="11.42578125" style="100" customWidth="1"/>
    <col min="2" max="2" width="8.85546875" style="100" customWidth="1"/>
    <col min="3" max="7" width="11.42578125" style="100" customWidth="1"/>
    <col min="8" max="8" width="13.42578125" style="100" customWidth="1"/>
    <col min="9" max="16384" width="11.42578125" style="100"/>
  </cols>
  <sheetData>
    <row r="1" spans="1:11" s="64" customFormat="1" ht="30" customHeight="1" x14ac:dyDescent="0.2">
      <c r="A1" s="281" t="s">
        <v>6</v>
      </c>
      <c r="B1" s="282"/>
      <c r="C1" s="282"/>
      <c r="D1" s="282"/>
      <c r="E1" s="282"/>
      <c r="F1" s="282"/>
      <c r="G1" s="282"/>
      <c r="H1" s="283"/>
    </row>
    <row r="2" spans="1:11" s="38" customFormat="1" ht="39" customHeight="1" x14ac:dyDescent="0.2">
      <c r="A2" s="278" t="s">
        <v>7</v>
      </c>
      <c r="B2" s="279"/>
      <c r="C2" s="279"/>
      <c r="D2" s="279"/>
      <c r="E2" s="279"/>
      <c r="F2" s="279"/>
      <c r="G2" s="279"/>
      <c r="H2" s="280"/>
    </row>
    <row r="3" spans="1:11" s="38" customFormat="1" ht="14.1" customHeight="1" x14ac:dyDescent="0.2">
      <c r="A3" s="278" t="s">
        <v>8</v>
      </c>
      <c r="B3" s="279"/>
      <c r="C3" s="279"/>
      <c r="D3" s="279"/>
      <c r="E3" s="279"/>
      <c r="F3" s="279"/>
      <c r="G3" s="279"/>
      <c r="H3" s="280"/>
    </row>
    <row r="4" spans="1:11" s="38" customFormat="1" ht="26.1" customHeight="1" x14ac:dyDescent="0.2">
      <c r="A4" s="278" t="s">
        <v>9</v>
      </c>
      <c r="B4" s="279"/>
      <c r="C4" s="279"/>
      <c r="D4" s="279"/>
      <c r="E4" s="279"/>
      <c r="F4" s="279"/>
      <c r="G4" s="279"/>
      <c r="H4" s="280"/>
      <c r="K4" s="38" t="s">
        <v>3</v>
      </c>
    </row>
    <row r="5" spans="1:11" s="38" customFormat="1" ht="39" customHeight="1" x14ac:dyDescent="0.2">
      <c r="A5" s="278" t="s">
        <v>10</v>
      </c>
      <c r="B5" s="279"/>
      <c r="C5" s="279"/>
      <c r="D5" s="279"/>
      <c r="E5" s="279"/>
      <c r="F5" s="279"/>
      <c r="G5" s="279"/>
      <c r="H5" s="280"/>
    </row>
    <row r="6" spans="1:11" s="38" customFormat="1" ht="65.099999999999994" customHeight="1" x14ac:dyDescent="0.2">
      <c r="A6" s="278" t="s">
        <v>11</v>
      </c>
      <c r="B6" s="279"/>
      <c r="C6" s="279"/>
      <c r="D6" s="279"/>
      <c r="E6" s="279"/>
      <c r="F6" s="279"/>
      <c r="G6" s="279"/>
      <c r="H6" s="280"/>
    </row>
    <row r="7" spans="1:11" s="38" customFormat="1" ht="15" customHeight="1" thickBot="1" x14ac:dyDescent="0.25">
      <c r="A7" s="271" t="s">
        <v>12</v>
      </c>
      <c r="B7" s="272"/>
      <c r="C7" s="272"/>
      <c r="D7" s="272"/>
      <c r="E7" s="272"/>
      <c r="F7" s="272"/>
      <c r="G7" s="272"/>
      <c r="H7" s="273"/>
    </row>
    <row r="8" spans="1:11" s="38" customFormat="1" ht="13.5" thickBot="1" x14ac:dyDescent="0.25"/>
    <row r="9" spans="1:11" s="38" customFormat="1" ht="26.1" customHeight="1" thickBot="1" x14ac:dyDescent="0.25">
      <c r="A9" s="274" t="s">
        <v>211</v>
      </c>
      <c r="B9" s="275"/>
      <c r="C9" s="275"/>
      <c r="D9" s="275"/>
      <c r="E9" s="275"/>
      <c r="F9" s="275"/>
      <c r="G9" s="275"/>
      <c r="H9" s="276"/>
    </row>
    <row r="10" spans="1:11" s="38" customFormat="1" ht="52.5" customHeight="1" x14ac:dyDescent="0.2">
      <c r="A10" s="247" t="s">
        <v>13</v>
      </c>
      <c r="B10" s="247"/>
      <c r="C10" s="254" t="s">
        <v>14</v>
      </c>
      <c r="D10" s="255"/>
      <c r="E10" s="255"/>
      <c r="F10" s="255"/>
      <c r="G10" s="255"/>
      <c r="H10" s="255"/>
    </row>
    <row r="11" spans="1:11" s="38" customFormat="1" ht="39.950000000000003" customHeight="1" x14ac:dyDescent="0.2">
      <c r="A11" s="277" t="s">
        <v>15</v>
      </c>
      <c r="B11" s="277"/>
      <c r="C11" s="248" t="s">
        <v>16</v>
      </c>
      <c r="D11" s="248"/>
      <c r="E11" s="248"/>
      <c r="F11" s="248"/>
      <c r="G11" s="248"/>
      <c r="H11" s="248"/>
    </row>
    <row r="12" spans="1:11" s="38" customFormat="1" ht="12.95" customHeight="1" x14ac:dyDescent="0.2">
      <c r="A12" s="247" t="s">
        <v>17</v>
      </c>
      <c r="B12" s="247"/>
      <c r="C12" s="248" t="s">
        <v>18</v>
      </c>
      <c r="D12" s="248"/>
      <c r="E12" s="248"/>
      <c r="F12" s="248"/>
      <c r="G12" s="248"/>
      <c r="H12" s="248"/>
    </row>
    <row r="13" spans="1:11" s="38" customFormat="1" ht="63.95" customHeight="1" x14ac:dyDescent="0.2">
      <c r="A13" s="247" t="s">
        <v>19</v>
      </c>
      <c r="B13" s="247"/>
      <c r="C13" s="248" t="s">
        <v>20</v>
      </c>
      <c r="D13" s="248"/>
      <c r="E13" s="248"/>
      <c r="F13" s="248"/>
      <c r="G13" s="248"/>
      <c r="H13" s="248"/>
    </row>
    <row r="14" spans="1:11" s="38" customFormat="1" ht="26.25" customHeight="1" x14ac:dyDescent="0.2">
      <c r="A14" s="247" t="s">
        <v>21</v>
      </c>
      <c r="B14" s="247"/>
      <c r="C14" s="248" t="s">
        <v>22</v>
      </c>
      <c r="D14" s="248"/>
      <c r="E14" s="248"/>
      <c r="F14" s="248"/>
      <c r="G14" s="248"/>
      <c r="H14" s="248"/>
    </row>
    <row r="15" spans="1:11" s="38" customFormat="1" ht="24.95" customHeight="1" x14ac:dyDescent="0.2">
      <c r="A15" s="164"/>
      <c r="B15" s="164"/>
      <c r="C15" s="164"/>
      <c r="D15" s="164"/>
      <c r="E15" s="164"/>
      <c r="F15" s="164"/>
      <c r="G15" s="164"/>
      <c r="H15" s="164"/>
    </row>
    <row r="16" spans="1:11" s="167" customFormat="1" ht="39" customHeight="1" x14ac:dyDescent="0.2">
      <c r="A16" s="262" t="s">
        <v>23</v>
      </c>
      <c r="B16" s="263"/>
      <c r="C16" s="262" t="s">
        <v>24</v>
      </c>
      <c r="D16" s="264"/>
      <c r="E16" s="264"/>
      <c r="F16" s="265"/>
      <c r="G16" s="165" t="s">
        <v>25</v>
      </c>
      <c r="H16" s="166" t="s">
        <v>26</v>
      </c>
    </row>
    <row r="17" spans="1:8" s="167" customFormat="1" ht="53.25" customHeight="1" x14ac:dyDescent="0.2">
      <c r="A17" s="266" t="s">
        <v>27</v>
      </c>
      <c r="B17" s="267"/>
      <c r="C17" s="268" t="s">
        <v>32</v>
      </c>
      <c r="D17" s="269"/>
      <c r="E17" s="269"/>
      <c r="F17" s="270"/>
      <c r="G17" s="168">
        <v>1</v>
      </c>
      <c r="H17" s="169">
        <v>5</v>
      </c>
    </row>
    <row r="18" spans="1:8" s="167" customFormat="1" ht="41.25" customHeight="1" x14ac:dyDescent="0.2">
      <c r="A18" s="259" t="s">
        <v>29</v>
      </c>
      <c r="B18" s="260"/>
      <c r="C18" s="259" t="s">
        <v>30</v>
      </c>
      <c r="D18" s="261"/>
      <c r="E18" s="261"/>
      <c r="F18" s="260"/>
      <c r="G18" s="256" t="s">
        <v>28</v>
      </c>
      <c r="H18" s="170">
        <v>1</v>
      </c>
    </row>
    <row r="19" spans="1:8" s="167" customFormat="1" ht="39" customHeight="1" x14ac:dyDescent="0.2">
      <c r="A19" s="259" t="s">
        <v>34</v>
      </c>
      <c r="B19" s="260"/>
      <c r="C19" s="259" t="s">
        <v>31</v>
      </c>
      <c r="D19" s="261"/>
      <c r="E19" s="261"/>
      <c r="F19" s="260"/>
      <c r="G19" s="257"/>
      <c r="H19" s="171">
        <v>1</v>
      </c>
    </row>
    <row r="20" spans="1:8" s="167" customFormat="1" ht="26.25" customHeight="1" x14ac:dyDescent="0.2">
      <c r="A20" s="259" t="s">
        <v>35</v>
      </c>
      <c r="B20" s="260"/>
      <c r="C20" s="259" t="s">
        <v>33</v>
      </c>
      <c r="D20" s="261"/>
      <c r="E20" s="261"/>
      <c r="F20" s="260"/>
      <c r="G20" s="257"/>
      <c r="H20" s="171">
        <v>1</v>
      </c>
    </row>
    <row r="21" spans="1:8" s="167" customFormat="1" ht="39" customHeight="1" x14ac:dyDescent="0.2">
      <c r="A21" s="259" t="s">
        <v>36</v>
      </c>
      <c r="B21" s="260"/>
      <c r="C21" s="259" t="s">
        <v>38</v>
      </c>
      <c r="D21" s="261"/>
      <c r="E21" s="261"/>
      <c r="F21" s="260"/>
      <c r="G21" s="257"/>
      <c r="H21" s="171">
        <v>1</v>
      </c>
    </row>
    <row r="22" spans="1:8" s="167" customFormat="1" ht="31.5" customHeight="1" x14ac:dyDescent="0.2">
      <c r="A22" s="259" t="s">
        <v>37</v>
      </c>
      <c r="B22" s="260"/>
      <c r="C22" s="259" t="s">
        <v>39</v>
      </c>
      <c r="D22" s="261"/>
      <c r="E22" s="261"/>
      <c r="F22" s="260"/>
      <c r="G22" s="258"/>
      <c r="H22" s="171">
        <v>1</v>
      </c>
    </row>
    <row r="23" spans="1:8" s="167" customFormat="1" ht="27" customHeight="1" x14ac:dyDescent="0.2">
      <c r="A23" s="249"/>
      <c r="B23" s="250"/>
      <c r="C23" s="251" t="s">
        <v>40</v>
      </c>
      <c r="D23" s="252"/>
      <c r="E23" s="252"/>
      <c r="F23" s="253"/>
      <c r="G23" s="172"/>
      <c r="H23" s="173">
        <v>10</v>
      </c>
    </row>
    <row r="24" spans="1:8" s="38" customFormat="1" ht="24.95" customHeight="1" x14ac:dyDescent="0.2">
      <c r="A24" s="164"/>
      <c r="B24" s="164"/>
      <c r="C24" s="164"/>
      <c r="D24" s="164"/>
      <c r="E24" s="164"/>
      <c r="F24" s="164"/>
      <c r="G24" s="164"/>
      <c r="H24" s="164"/>
    </row>
    <row r="25" spans="1:8" s="38" customFormat="1" ht="63" customHeight="1" x14ac:dyDescent="0.2">
      <c r="A25" s="247" t="s">
        <v>41</v>
      </c>
      <c r="B25" s="247"/>
      <c r="C25" s="254" t="s">
        <v>42</v>
      </c>
      <c r="D25" s="255"/>
      <c r="E25" s="255"/>
      <c r="F25" s="255"/>
      <c r="G25" s="255"/>
      <c r="H25" s="255"/>
    </row>
    <row r="26" spans="1:8" s="38" customFormat="1" ht="75" customHeight="1" x14ac:dyDescent="0.2">
      <c r="A26" s="247" t="s">
        <v>43</v>
      </c>
      <c r="B26" s="247"/>
      <c r="C26" s="248" t="s">
        <v>44</v>
      </c>
      <c r="D26" s="248"/>
      <c r="E26" s="248"/>
      <c r="F26" s="248"/>
      <c r="G26" s="248"/>
      <c r="H26" s="248"/>
    </row>
    <row r="27" spans="1:8" s="38" customFormat="1" ht="42.95" customHeight="1" x14ac:dyDescent="0.2">
      <c r="A27" s="247" t="s">
        <v>212</v>
      </c>
      <c r="B27" s="247"/>
      <c r="C27" s="248" t="s">
        <v>45</v>
      </c>
      <c r="D27" s="248"/>
      <c r="E27" s="248"/>
      <c r="F27" s="248"/>
      <c r="G27" s="248"/>
      <c r="H27" s="248"/>
    </row>
    <row r="28" spans="1:8" s="101" customFormat="1" x14ac:dyDescent="0.2"/>
    <row r="29" spans="1:8" s="101" customFormat="1" x14ac:dyDescent="0.2"/>
    <row r="30" spans="1:8" s="101" customFormat="1" x14ac:dyDescent="0.2"/>
    <row r="31" spans="1:8" s="101" customFormat="1" x14ac:dyDescent="0.2"/>
    <row r="32" spans="1:8" s="101" customFormat="1" x14ac:dyDescent="0.2"/>
    <row r="33" s="101" customFormat="1" x14ac:dyDescent="0.2"/>
    <row r="34" s="101" customFormat="1" x14ac:dyDescent="0.2"/>
    <row r="35" s="101" customFormat="1" x14ac:dyDescent="0.2"/>
    <row r="36" s="101" customFormat="1" x14ac:dyDescent="0.2"/>
    <row r="37" s="101" customFormat="1" x14ac:dyDescent="0.2"/>
    <row r="38" s="101" customFormat="1" x14ac:dyDescent="0.2"/>
    <row r="39" s="101" customFormat="1" x14ac:dyDescent="0.2"/>
    <row r="40" s="101" customFormat="1" x14ac:dyDescent="0.2"/>
    <row r="41" s="101" customFormat="1" x14ac:dyDescent="0.2"/>
  </sheetData>
  <sheetProtection algorithmName="SHA-512" hashValue="Ipl19yU5Teb0Ef7dstgKrybPQMCrPeSdDaXhGjt54fEjFYXbrYmWZmQAQVn4OpwG4BqDwOCtXy3cBWF+l1KPWA==" saltValue="aBALkhinpTzjfPwyCZuc1Q==" spinCount="100000" sheet="1" objects="1" scenarios="1" selectLockedCells="1" pivotTables="0"/>
  <mergeCells count="41">
    <mergeCell ref="A6:H6"/>
    <mergeCell ref="A1:H1"/>
    <mergeCell ref="A2:H2"/>
    <mergeCell ref="A3:H3"/>
    <mergeCell ref="A4:H4"/>
    <mergeCell ref="A5:H5"/>
    <mergeCell ref="A7:H7"/>
    <mergeCell ref="A9:H9"/>
    <mergeCell ref="A10:B10"/>
    <mergeCell ref="C10:H10"/>
    <mergeCell ref="A11:B11"/>
    <mergeCell ref="C11:H11"/>
    <mergeCell ref="A12:B12"/>
    <mergeCell ref="C12:H12"/>
    <mergeCell ref="A13:B13"/>
    <mergeCell ref="C13:H13"/>
    <mergeCell ref="A14:B14"/>
    <mergeCell ref="C14:H14"/>
    <mergeCell ref="A16:B16"/>
    <mergeCell ref="C16:F16"/>
    <mergeCell ref="A17:B17"/>
    <mergeCell ref="C17:F17"/>
    <mergeCell ref="A18:B18"/>
    <mergeCell ref="C18:F18"/>
    <mergeCell ref="G18:G22"/>
    <mergeCell ref="A19:B19"/>
    <mergeCell ref="C19:F19"/>
    <mergeCell ref="A20:B20"/>
    <mergeCell ref="C20:F20"/>
    <mergeCell ref="A21:B21"/>
    <mergeCell ref="C21:F21"/>
    <mergeCell ref="A22:B22"/>
    <mergeCell ref="C22:F22"/>
    <mergeCell ref="A27:B27"/>
    <mergeCell ref="C27:H27"/>
    <mergeCell ref="A23:B23"/>
    <mergeCell ref="C23:F23"/>
    <mergeCell ref="A25:B25"/>
    <mergeCell ref="C25:H25"/>
    <mergeCell ref="A26:B26"/>
    <mergeCell ref="C26:H26"/>
  </mergeCells>
  <pageMargins left="0.51181102362204722" right="0.23622047244094491" top="0.51181102362204722" bottom="0.20416666666666666" header="0.19685039370078741" footer="0"/>
  <pageSetup paperSize="9" scale="98" orientation="portrait" r:id="rId1"/>
  <headerFooter alignWithMargins="0">
    <oddHeader>&amp;L&amp;6Bildungsplan zur Verordnung über die berufliche Grundbildung
&amp;R&amp;6Anhang 1:  7. Lerndokumentation Betrieb</oddHeader>
    <oddFooter>&amp;L&amp;6OdA Wald Schweiz / Codoc&amp;R&amp;6 4. Ausgabe, 06.12.2023</oddFooter>
  </headerFooter>
  <rowBreaks count="1" manualBreakCount="1">
    <brk id="8" max="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84C7-8D9A-4F9F-B35B-7E145B0AFAFE}">
  <sheetPr>
    <tabColor theme="7" tint="0.39997558519241921"/>
  </sheetPr>
  <dimension ref="A1:K69"/>
  <sheetViews>
    <sheetView showGridLines="0" topLeftCell="A13" zoomScaleNormal="100" zoomScalePageLayoutView="95" workbookViewId="0">
      <selection activeCell="A29" sqref="A29"/>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452" t="s">
        <v>126</v>
      </c>
      <c r="B1" s="453"/>
      <c r="C1" s="453"/>
      <c r="D1" s="453"/>
      <c r="E1" s="453"/>
      <c r="F1" s="453"/>
      <c r="G1" s="453"/>
      <c r="H1" s="453"/>
      <c r="I1" s="453"/>
      <c r="J1" s="453"/>
      <c r="K1" s="454"/>
    </row>
    <row r="2" spans="1:11" s="5" customFormat="1" ht="20.100000000000001" customHeight="1" x14ac:dyDescent="0.2">
      <c r="A2" s="465" t="s">
        <v>47</v>
      </c>
      <c r="B2" s="466"/>
      <c r="C2" s="436" t="str">
        <f>IF('3. Sem. a'!C2="","",'3. Sem. a'!C2:K2)</f>
        <v/>
      </c>
      <c r="D2" s="472"/>
      <c r="E2" s="472"/>
      <c r="F2" s="472"/>
      <c r="G2" s="472"/>
      <c r="H2" s="472"/>
      <c r="I2" s="472"/>
      <c r="J2" s="472"/>
      <c r="K2" s="473"/>
    </row>
    <row r="3" spans="1:11" s="5" customFormat="1" ht="20.100000000000001" customHeight="1" x14ac:dyDescent="0.2">
      <c r="A3" s="468" t="s">
        <v>52</v>
      </c>
      <c r="B3" s="469"/>
      <c r="C3" s="423" t="str">
        <f>IF('3. Sem. a'!C3="","",'3. Sem. a'!C3:K3)</f>
        <v/>
      </c>
      <c r="D3" s="474"/>
      <c r="E3" s="474"/>
      <c r="F3" s="474"/>
      <c r="G3" s="474"/>
      <c r="H3" s="474"/>
      <c r="I3" s="474"/>
      <c r="J3" s="474"/>
      <c r="K3" s="475"/>
    </row>
    <row r="4" spans="1:11" s="5" customFormat="1" ht="20.100000000000001" customHeight="1" x14ac:dyDescent="0.2">
      <c r="A4" s="468" t="s">
        <v>53</v>
      </c>
      <c r="B4" s="469"/>
      <c r="C4" s="423" t="str">
        <f>IF('3. Sem. a'!C4="","",'3. Sem. a'!C4:K4)</f>
        <v/>
      </c>
      <c r="D4" s="474"/>
      <c r="E4" s="474"/>
      <c r="F4" s="474"/>
      <c r="G4" s="474"/>
      <c r="H4" s="474"/>
      <c r="I4" s="474"/>
      <c r="J4" s="474"/>
      <c r="K4" s="475"/>
    </row>
    <row r="5" spans="1:11" s="5" customFormat="1" ht="20.100000000000001" customHeight="1" thickBot="1" x14ac:dyDescent="0.25">
      <c r="A5" s="470" t="s">
        <v>54</v>
      </c>
      <c r="B5" s="471"/>
      <c r="C5" s="588"/>
      <c r="D5" s="589"/>
      <c r="E5" s="589"/>
      <c r="F5" s="589"/>
      <c r="G5" s="589"/>
      <c r="H5" s="589"/>
      <c r="I5" s="589"/>
      <c r="J5" s="589"/>
      <c r="K5" s="590"/>
    </row>
    <row r="6" spans="1:11" s="5" customFormat="1" ht="16.5" customHeight="1" x14ac:dyDescent="0.2">
      <c r="A6" s="408" t="s">
        <v>23</v>
      </c>
      <c r="B6" s="460"/>
      <c r="C6" s="591" t="s">
        <v>129</v>
      </c>
      <c r="D6" s="592"/>
      <c r="E6" s="593" t="s">
        <v>112</v>
      </c>
      <c r="F6" s="594"/>
      <c r="G6" s="595"/>
      <c r="H6" s="593" t="s">
        <v>113</v>
      </c>
      <c r="I6" s="594"/>
      <c r="J6" s="594"/>
      <c r="K6" s="117"/>
    </row>
    <row r="7" spans="1:11" s="5" customFormat="1" ht="17.100000000000001" customHeight="1" thickBot="1" x14ac:dyDescent="0.25">
      <c r="A7" s="467"/>
      <c r="B7" s="461"/>
      <c r="C7" s="596" t="s">
        <v>115</v>
      </c>
      <c r="D7" s="597"/>
      <c r="E7" s="596" t="s">
        <v>114</v>
      </c>
      <c r="F7" s="598"/>
      <c r="G7" s="597"/>
      <c r="H7" s="596"/>
      <c r="I7" s="598"/>
      <c r="J7" s="598"/>
      <c r="K7" s="118"/>
    </row>
    <row r="8" spans="1:11" s="5" customFormat="1" ht="40.5" customHeight="1" thickBot="1" x14ac:dyDescent="0.25">
      <c r="A8" s="416" t="s">
        <v>55</v>
      </c>
      <c r="B8" s="417"/>
      <c r="C8" s="427" t="s">
        <v>56</v>
      </c>
      <c r="D8" s="428"/>
      <c r="E8" s="428"/>
      <c r="F8" s="428"/>
      <c r="G8" s="428"/>
      <c r="H8" s="428"/>
      <c r="I8" s="428"/>
      <c r="J8" s="428"/>
      <c r="K8" s="429"/>
    </row>
    <row r="9" spans="1:11" s="5" customFormat="1" ht="39.75" customHeight="1" thickBot="1" x14ac:dyDescent="0.25">
      <c r="A9" s="416" t="s">
        <v>57</v>
      </c>
      <c r="B9" s="417"/>
      <c r="C9" s="427" t="s">
        <v>58</v>
      </c>
      <c r="D9" s="417"/>
      <c r="E9" s="13" t="s">
        <v>59</v>
      </c>
      <c r="F9" s="427" t="s">
        <v>60</v>
      </c>
      <c r="G9" s="428"/>
      <c r="H9" s="428"/>
      <c r="I9" s="417"/>
      <c r="J9" s="13" t="s">
        <v>61</v>
      </c>
      <c r="K9" s="14" t="s">
        <v>62</v>
      </c>
    </row>
    <row r="10" spans="1:11" s="5" customFormat="1" ht="54" customHeight="1" thickBot="1" x14ac:dyDescent="0.25">
      <c r="A10" s="410" t="s">
        <v>116</v>
      </c>
      <c r="B10" s="420"/>
      <c r="C10" s="476" t="s">
        <v>63</v>
      </c>
      <c r="D10" s="476"/>
      <c r="E10" s="15">
        <v>5</v>
      </c>
      <c r="F10" s="477"/>
      <c r="G10" s="477"/>
      <c r="H10" s="477"/>
      <c r="I10" s="477"/>
      <c r="J10" s="126"/>
      <c r="K10" s="16">
        <f>IF(J10&gt;E10,"Fehler",SUM(J10))</f>
        <v>0</v>
      </c>
    </row>
    <row r="11" spans="1:11" s="5" customFormat="1" ht="63" customHeight="1" thickBot="1" x14ac:dyDescent="0.25">
      <c r="A11" s="421" t="s">
        <v>65</v>
      </c>
      <c r="B11" s="422"/>
      <c r="C11" s="445" t="s">
        <v>66</v>
      </c>
      <c r="D11" s="445"/>
      <c r="E11" s="17">
        <v>5</v>
      </c>
      <c r="F11" s="447"/>
      <c r="G11" s="447"/>
      <c r="H11" s="447"/>
      <c r="I11" s="447"/>
      <c r="J11" s="127"/>
      <c r="K11" s="18">
        <f>IF(J11&gt;E11,"Fehler",SUM(J11))</f>
        <v>0</v>
      </c>
    </row>
    <row r="12" spans="1:11" s="5" customFormat="1" ht="39" customHeight="1" x14ac:dyDescent="0.2">
      <c r="A12" s="410" t="s">
        <v>117</v>
      </c>
      <c r="B12" s="411"/>
      <c r="C12" s="431" t="s">
        <v>68</v>
      </c>
      <c r="D12" s="431"/>
      <c r="E12" s="19">
        <v>5</v>
      </c>
      <c r="F12" s="478"/>
      <c r="G12" s="478"/>
      <c r="H12" s="478"/>
      <c r="I12" s="478"/>
      <c r="J12" s="128"/>
      <c r="K12" s="20" t="str">
        <f>IF(J12&gt;E12,"Fehler","")</f>
        <v/>
      </c>
    </row>
    <row r="13" spans="1:11" s="5" customFormat="1" ht="35.1" customHeight="1" x14ac:dyDescent="0.2">
      <c r="A13" s="412"/>
      <c r="B13" s="413"/>
      <c r="C13" s="430" t="s">
        <v>69</v>
      </c>
      <c r="D13" s="430"/>
      <c r="E13" s="21">
        <v>3</v>
      </c>
      <c r="F13" s="441"/>
      <c r="G13" s="441"/>
      <c r="H13" s="441"/>
      <c r="I13" s="441"/>
      <c r="J13" s="129"/>
      <c r="K13" s="22" t="str">
        <f>IF(J13&gt;E13,"Fehler","")</f>
        <v/>
      </c>
    </row>
    <row r="14" spans="1:11" s="5" customFormat="1" ht="33.950000000000003" customHeight="1" thickBot="1" x14ac:dyDescent="0.25">
      <c r="A14" s="414"/>
      <c r="B14" s="415"/>
      <c r="C14" s="430" t="s">
        <v>70</v>
      </c>
      <c r="D14" s="430"/>
      <c r="E14" s="21">
        <v>2</v>
      </c>
      <c r="F14" s="441"/>
      <c r="G14" s="441"/>
      <c r="H14" s="441"/>
      <c r="I14" s="441"/>
      <c r="J14" s="129"/>
      <c r="K14" s="23">
        <f>IF(J12&gt;E12,"Fehler",IF(J13&gt;E13,"Fehler",IF(J14&gt;E14,"Fehler",SUM(J12:J14))))</f>
        <v>0</v>
      </c>
    </row>
    <row r="15" spans="1:11" s="5" customFormat="1" ht="36" customHeight="1" x14ac:dyDescent="0.2">
      <c r="A15" s="408" t="s">
        <v>118</v>
      </c>
      <c r="B15" s="409"/>
      <c r="C15" s="431" t="s">
        <v>76</v>
      </c>
      <c r="D15" s="431"/>
      <c r="E15" s="19">
        <v>5</v>
      </c>
      <c r="F15" s="438"/>
      <c r="G15" s="439"/>
      <c r="H15" s="439"/>
      <c r="I15" s="440"/>
      <c r="J15" s="128"/>
      <c r="K15" s="20" t="str">
        <f>IF(J15&gt;E15,"Fehler","")</f>
        <v/>
      </c>
    </row>
    <row r="16" spans="1:11" s="5" customFormat="1" ht="38.1" customHeight="1" thickBot="1" x14ac:dyDescent="0.25">
      <c r="A16" s="418"/>
      <c r="B16" s="419"/>
      <c r="C16" s="435" t="s">
        <v>77</v>
      </c>
      <c r="D16" s="435"/>
      <c r="E16" s="24">
        <v>5</v>
      </c>
      <c r="F16" s="432"/>
      <c r="G16" s="433"/>
      <c r="H16" s="433"/>
      <c r="I16" s="434"/>
      <c r="J16" s="130"/>
      <c r="K16" s="23">
        <f>IF(J15&gt;E15,"Fehler",IF(J16&gt;E16,"Fehler",SUM(J15:J16)))</f>
        <v>0</v>
      </c>
    </row>
    <row r="17" spans="1:11" s="5" customFormat="1" ht="38.1" customHeight="1" x14ac:dyDescent="0.2">
      <c r="A17" s="408" t="s">
        <v>119</v>
      </c>
      <c r="B17" s="409"/>
      <c r="C17" s="436" t="s">
        <v>82</v>
      </c>
      <c r="D17" s="437"/>
      <c r="E17" s="19">
        <v>10</v>
      </c>
      <c r="F17" s="479"/>
      <c r="G17" s="480"/>
      <c r="H17" s="480"/>
      <c r="I17" s="481"/>
      <c r="J17" s="128"/>
      <c r="K17" s="20" t="str">
        <f>IF(J17&gt;E17,"Fehler","")</f>
        <v/>
      </c>
    </row>
    <row r="18" spans="1:11" s="5" customFormat="1" ht="39" customHeight="1" x14ac:dyDescent="0.2">
      <c r="A18" s="25"/>
      <c r="B18" s="26"/>
      <c r="C18" s="423" t="s">
        <v>83</v>
      </c>
      <c r="D18" s="424"/>
      <c r="E18" s="21">
        <v>10</v>
      </c>
      <c r="F18" s="482"/>
      <c r="G18" s="483"/>
      <c r="H18" s="483"/>
      <c r="I18" s="484"/>
      <c r="J18" s="129"/>
      <c r="K18" s="22" t="str">
        <f>IF(J18&gt;E18,"Fehler","")</f>
        <v/>
      </c>
    </row>
    <row r="19" spans="1:11" s="5" customFormat="1" ht="35.1" customHeight="1" x14ac:dyDescent="0.2">
      <c r="A19" s="25"/>
      <c r="B19" s="26"/>
      <c r="C19" s="423" t="s">
        <v>84</v>
      </c>
      <c r="D19" s="424"/>
      <c r="E19" s="21">
        <v>10</v>
      </c>
      <c r="F19" s="482"/>
      <c r="G19" s="483"/>
      <c r="H19" s="483"/>
      <c r="I19" s="484"/>
      <c r="J19" s="129"/>
      <c r="K19" s="22" t="str">
        <f>IF(J19&gt;E19,"Fehler","")</f>
        <v/>
      </c>
    </row>
    <row r="20" spans="1:11" s="5" customFormat="1" ht="35.1" customHeight="1" x14ac:dyDescent="0.2">
      <c r="A20" s="25"/>
      <c r="B20" s="26"/>
      <c r="C20" s="423" t="s">
        <v>85</v>
      </c>
      <c r="D20" s="424"/>
      <c r="E20" s="21">
        <v>10</v>
      </c>
      <c r="F20" s="482"/>
      <c r="G20" s="483"/>
      <c r="H20" s="483"/>
      <c r="I20" s="484"/>
      <c r="J20" s="129"/>
      <c r="K20" s="22" t="str">
        <f>IF(J20&gt;E20,"Fehler","")</f>
        <v/>
      </c>
    </row>
    <row r="21" spans="1:11" s="5" customFormat="1" ht="39.950000000000003" customHeight="1" thickBot="1" x14ac:dyDescent="0.25">
      <c r="A21" s="25"/>
      <c r="B21" s="26"/>
      <c r="C21" s="425" t="s">
        <v>86</v>
      </c>
      <c r="D21" s="426"/>
      <c r="E21" s="15">
        <v>10</v>
      </c>
      <c r="F21" s="432"/>
      <c r="G21" s="433"/>
      <c r="H21" s="433"/>
      <c r="I21" s="434"/>
      <c r="J21" s="126"/>
      <c r="K21" s="23">
        <f>IF(J17&gt;E17,"Fehler",IF(J18&gt;E18,"Fehler",IF(J19&gt;E19,"Fehler",IF(J20&gt;E20,"Fehler",IF(J21&gt;E21,"Fehler",SUM(J17:J21))))))</f>
        <v>0</v>
      </c>
    </row>
    <row r="22" spans="1:11" s="5" customFormat="1" ht="47.1" customHeight="1" thickBot="1" x14ac:dyDescent="0.25">
      <c r="A22" s="410" t="s">
        <v>92</v>
      </c>
      <c r="B22" s="420"/>
      <c r="C22" s="444" t="s">
        <v>93</v>
      </c>
      <c r="D22" s="444"/>
      <c r="E22" s="27">
        <v>10</v>
      </c>
      <c r="F22" s="446"/>
      <c r="G22" s="446"/>
      <c r="H22" s="446"/>
      <c r="I22" s="446"/>
      <c r="J22" s="131"/>
      <c r="K22" s="16">
        <f>IF(J22&gt;E22,"Fehler",SUM(J22))</f>
        <v>0</v>
      </c>
    </row>
    <row r="23" spans="1:11" s="5" customFormat="1" ht="39" customHeight="1" thickBot="1" x14ac:dyDescent="0.25">
      <c r="A23" s="421" t="s">
        <v>95</v>
      </c>
      <c r="B23" s="448"/>
      <c r="C23" s="445" t="s">
        <v>96</v>
      </c>
      <c r="D23" s="445"/>
      <c r="E23" s="17">
        <v>10</v>
      </c>
      <c r="F23" s="447"/>
      <c r="G23" s="447"/>
      <c r="H23" s="447"/>
      <c r="I23" s="447"/>
      <c r="J23" s="127"/>
      <c r="K23" s="16">
        <f>IF(J23&gt;E23,"Fehler",SUM(J23))</f>
        <v>0</v>
      </c>
    </row>
    <row r="24" spans="1:11" s="5" customFormat="1" ht="45.75" customHeight="1" thickBot="1" x14ac:dyDescent="0.25">
      <c r="A24" s="416" t="s">
        <v>98</v>
      </c>
      <c r="B24" s="428"/>
      <c r="C24" s="443"/>
      <c r="D24" s="107" t="s">
        <v>99</v>
      </c>
      <c r="E24" s="427" t="s">
        <v>100</v>
      </c>
      <c r="F24" s="443"/>
      <c r="G24" s="443"/>
      <c r="H24" s="28">
        <f>IF(K10="Fehler","Fehler",IF(K11="Fehler","Fehler",IF(K14="Fehler","Fehler",IF(K16="Fehler","Fehler",IF(K21="Fehler","Fehler",IF(K22="Fehler","Fehler",IF(K23="Fehler","Fehler",SUM(J10:J23))))))))</f>
        <v>0</v>
      </c>
      <c r="I24" s="107" t="s">
        <v>101</v>
      </c>
      <c r="J24" s="29" t="s">
        <v>102</v>
      </c>
      <c r="K24" s="30" t="str">
        <f>IF(H24="Fehler","Fehler",IF(SUM(K10:K23)=0,"",ROUND(SUM(((H24/100)*5)+1)*2,0)/2))</f>
        <v/>
      </c>
    </row>
    <row r="25" spans="1:11" s="12" customFormat="1" ht="26.25" customHeight="1" x14ac:dyDescent="0.2">
      <c r="A25" s="31" t="s">
        <v>103</v>
      </c>
      <c r="B25" s="585"/>
      <c r="C25" s="585"/>
      <c r="D25" s="585"/>
      <c r="E25" s="32"/>
      <c r="F25" s="33" t="s">
        <v>104</v>
      </c>
      <c r="G25" s="586"/>
      <c r="H25" s="586"/>
      <c r="I25" s="586"/>
      <c r="J25" s="586"/>
      <c r="K25" s="586"/>
    </row>
    <row r="26" spans="1:11" s="12" customFormat="1" ht="15" customHeight="1" x14ac:dyDescent="0.2">
      <c r="A26" s="31" t="s">
        <v>105</v>
      </c>
      <c r="B26" s="31"/>
      <c r="C26" s="31"/>
      <c r="D26" s="31"/>
      <c r="E26" s="34"/>
      <c r="F26" s="31" t="s">
        <v>106</v>
      </c>
      <c r="G26" s="31"/>
      <c r="H26" s="31"/>
      <c r="I26" s="31"/>
      <c r="J26" s="34"/>
      <c r="K26" s="34"/>
    </row>
    <row r="27" spans="1:11" s="105" customFormat="1" ht="24.75" customHeight="1" x14ac:dyDescent="0.2">
      <c r="A27" s="584" t="s">
        <v>4</v>
      </c>
      <c r="B27" s="584"/>
      <c r="C27" s="584"/>
      <c r="D27" s="584"/>
      <c r="E27" s="35"/>
      <c r="F27" s="584" t="s">
        <v>0</v>
      </c>
      <c r="G27" s="584"/>
      <c r="H27" s="584"/>
      <c r="I27" s="584"/>
      <c r="J27" s="584"/>
      <c r="K27" s="584"/>
    </row>
    <row r="28" spans="1:11" s="12" customFormat="1" ht="36.75" customHeight="1" x14ac:dyDescent="0.2">
      <c r="A28" s="442" t="s">
        <v>107</v>
      </c>
      <c r="B28" s="442"/>
      <c r="C28" s="442"/>
      <c r="D28" s="442"/>
      <c r="E28" s="442"/>
      <c r="F28" s="442"/>
      <c r="G28" s="442"/>
      <c r="H28" s="442"/>
      <c r="I28" s="442"/>
      <c r="J28" s="442"/>
      <c r="K28" s="442"/>
    </row>
    <row r="29" spans="1:11" s="109" customFormat="1" x14ac:dyDescent="0.2">
      <c r="E29" s="110"/>
      <c r="J29" s="110"/>
      <c r="K29" s="110"/>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J0C/GJv9jqVkEr/vv7XgFvBGuqAm5/zlh6bpI79b+/DhfHfp72jiXaamykEQUSI04LKilNUpdsXUA80A+M+dhg==" saltValue="YdfeU2lHqDfJx11gMK2AgQ==" spinCount="100000" sheet="1" objects="1" scenarios="1" selectLockedCells="1" pivotTables="0"/>
  <mergeCells count="64">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A11:B11"/>
    <mergeCell ref="C11:D11"/>
    <mergeCell ref="F11:I11"/>
    <mergeCell ref="A12:B14"/>
    <mergeCell ref="C12:D12"/>
    <mergeCell ref="F12:I12"/>
    <mergeCell ref="C13:D13"/>
    <mergeCell ref="F13:I13"/>
    <mergeCell ref="C14:D14"/>
    <mergeCell ref="F14:I14"/>
    <mergeCell ref="A10:B10"/>
    <mergeCell ref="C10:D10"/>
    <mergeCell ref="F10:I10"/>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Check Box 1">
              <controlPr defaultSize="0" autoLine="0" autoPict="0">
                <anchor moveWithCells="1">
                  <from>
                    <xdr:col>2</xdr:col>
                    <xdr:colOff>47625</xdr:colOff>
                    <xdr:row>5</xdr:row>
                    <xdr:rowOff>9525</xdr:rowOff>
                  </from>
                  <to>
                    <xdr:col>2</xdr:col>
                    <xdr:colOff>381000</xdr:colOff>
                    <xdr:row>6</xdr:row>
                    <xdr:rowOff>0</xdr:rowOff>
                  </to>
                </anchor>
              </controlPr>
            </control>
          </mc:Choice>
        </mc:AlternateContent>
        <mc:AlternateContent xmlns:mc="http://schemas.openxmlformats.org/markup-compatibility/2006">
          <mc:Choice Requires="x14">
            <control shapeId="133122" r:id="rId5" name="Check Box 2">
              <controlPr defaultSize="0" autoLine="0" autoPict="0">
                <anchor moveWithCells="1">
                  <from>
                    <xdr:col>2</xdr:col>
                    <xdr:colOff>47625</xdr:colOff>
                    <xdr:row>5</xdr:row>
                    <xdr:rowOff>200025</xdr:rowOff>
                  </from>
                  <to>
                    <xdr:col>2</xdr:col>
                    <xdr:colOff>381000</xdr:colOff>
                    <xdr:row>6</xdr:row>
                    <xdr:rowOff>190500</xdr:rowOff>
                  </to>
                </anchor>
              </controlPr>
            </control>
          </mc:Choice>
        </mc:AlternateContent>
        <mc:AlternateContent xmlns:mc="http://schemas.openxmlformats.org/markup-compatibility/2006">
          <mc:Choice Requires="x14">
            <control shapeId="133123" r:id="rId6" name="Check Box 3">
              <controlPr defaultSize="0" autoLine="0" autoPict="0">
                <anchor moveWithCells="1">
                  <from>
                    <xdr:col>4</xdr:col>
                    <xdr:colOff>47625</xdr:colOff>
                    <xdr:row>5</xdr:row>
                    <xdr:rowOff>9525</xdr:rowOff>
                  </from>
                  <to>
                    <xdr:col>4</xdr:col>
                    <xdr:colOff>381000</xdr:colOff>
                    <xdr:row>6</xdr:row>
                    <xdr:rowOff>0</xdr:rowOff>
                  </to>
                </anchor>
              </controlPr>
            </control>
          </mc:Choice>
        </mc:AlternateContent>
        <mc:AlternateContent xmlns:mc="http://schemas.openxmlformats.org/markup-compatibility/2006">
          <mc:Choice Requires="x14">
            <control shapeId="133124" r:id="rId7" name="Check Box 4">
              <controlPr defaultSize="0" autoLine="0" autoPict="0">
                <anchor moveWithCells="1">
                  <from>
                    <xdr:col>4</xdr:col>
                    <xdr:colOff>47625</xdr:colOff>
                    <xdr:row>5</xdr:row>
                    <xdr:rowOff>200025</xdr:rowOff>
                  </from>
                  <to>
                    <xdr:col>4</xdr:col>
                    <xdr:colOff>381000</xdr:colOff>
                    <xdr:row>6</xdr:row>
                    <xdr:rowOff>190500</xdr:rowOff>
                  </to>
                </anchor>
              </controlPr>
            </control>
          </mc:Choice>
        </mc:AlternateContent>
        <mc:AlternateContent xmlns:mc="http://schemas.openxmlformats.org/markup-compatibility/2006">
          <mc:Choice Requires="x14">
            <control shapeId="133125"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4A1C0-A0CB-4B17-BFF6-C4D700F1E845}">
  <sheetPr>
    <tabColor theme="7" tint="0.39997558519241921"/>
  </sheetPr>
  <dimension ref="A1:K36"/>
  <sheetViews>
    <sheetView topLeftCell="A9" zoomScaleNormal="100" workbookViewId="0">
      <selection activeCell="L33" sqref="L33"/>
    </sheetView>
  </sheetViews>
  <sheetFormatPr baseColWidth="10" defaultRowHeight="12.75" x14ac:dyDescent="0.2"/>
  <cols>
    <col min="1" max="1" width="7.85546875" style="100" customWidth="1"/>
    <col min="2" max="2" width="14.42578125" style="100" customWidth="1"/>
    <col min="3" max="3" width="8.5703125" style="100" customWidth="1"/>
    <col min="4" max="6" width="8.7109375" style="100" customWidth="1"/>
    <col min="7" max="7" width="14.7109375" style="100" customWidth="1"/>
    <col min="8" max="8" width="15.28515625" style="100" customWidth="1"/>
    <col min="9" max="9" width="9" style="100" customWidth="1"/>
    <col min="10" max="10" width="17.42578125" style="100" customWidth="1"/>
    <col min="11" max="11" width="5.140625" style="100" customWidth="1"/>
    <col min="12" max="12" width="24.28515625" style="100" customWidth="1"/>
    <col min="13" max="16384" width="11.42578125" style="100"/>
  </cols>
  <sheetData>
    <row r="1" spans="1:11" ht="24" thickBot="1" x14ac:dyDescent="0.25">
      <c r="A1" s="490" t="s">
        <v>208</v>
      </c>
      <c r="B1" s="491"/>
      <c r="C1" s="492"/>
      <c r="D1" s="492"/>
      <c r="E1" s="492"/>
      <c r="F1" s="492"/>
      <c r="G1" s="492"/>
      <c r="H1" s="492"/>
      <c r="I1" s="492"/>
      <c r="J1" s="493"/>
    </row>
    <row r="2" spans="1:11" ht="24.75" customHeight="1" thickBot="1" x14ac:dyDescent="0.25">
      <c r="A2" s="494" t="s">
        <v>164</v>
      </c>
      <c r="B2" s="495"/>
      <c r="C2" s="496" t="str">
        <f>IF('1. Sem. a'!C2="","",'1. Sem. a'!C2:K2)</f>
        <v/>
      </c>
      <c r="D2" s="497"/>
      <c r="E2" s="497"/>
      <c r="F2" s="497"/>
      <c r="G2" s="497"/>
      <c r="H2" s="497"/>
      <c r="I2" s="497"/>
      <c r="J2" s="498"/>
      <c r="K2" s="132"/>
    </row>
    <row r="3" spans="1:11" ht="24.75" customHeight="1" thickBot="1" x14ac:dyDescent="0.25">
      <c r="A3" s="485" t="s">
        <v>165</v>
      </c>
      <c r="B3" s="486"/>
      <c r="C3" s="496" t="str">
        <f>IF('1. Sem. a'!C3="","",'1. Sem. a'!C3:K3)</f>
        <v/>
      </c>
      <c r="D3" s="497"/>
      <c r="E3" s="497"/>
      <c r="F3" s="497"/>
      <c r="G3" s="497"/>
      <c r="H3" s="497"/>
      <c r="I3" s="497"/>
      <c r="J3" s="498"/>
      <c r="K3" s="132"/>
    </row>
    <row r="4" spans="1:11" ht="24.75" customHeight="1" x14ac:dyDescent="0.2">
      <c r="A4" s="485" t="s">
        <v>167</v>
      </c>
      <c r="B4" s="486"/>
      <c r="C4" s="496" t="str">
        <f>IF('1. Sem. a'!C4="","",'1. Sem. a'!C4:K4)</f>
        <v/>
      </c>
      <c r="D4" s="497"/>
      <c r="E4" s="497"/>
      <c r="F4" s="497"/>
      <c r="G4" s="497"/>
      <c r="H4" s="497"/>
      <c r="I4" s="497"/>
      <c r="J4" s="498"/>
      <c r="K4" s="132"/>
    </row>
    <row r="5" spans="1:11" ht="24.75" customHeight="1" thickBot="1" x14ac:dyDescent="0.25">
      <c r="A5" s="499" t="s">
        <v>166</v>
      </c>
      <c r="B5" s="500"/>
      <c r="C5" s="133" t="s">
        <v>157</v>
      </c>
      <c r="D5" s="501"/>
      <c r="E5" s="501"/>
      <c r="F5" s="501"/>
      <c r="G5" s="134" t="s">
        <v>158</v>
      </c>
      <c r="H5" s="501"/>
      <c r="I5" s="501"/>
      <c r="J5" s="502"/>
      <c r="K5" s="135"/>
    </row>
    <row r="6" spans="1:11" ht="13.5" thickBot="1" x14ac:dyDescent="0.25">
      <c r="A6" s="503" t="s">
        <v>168</v>
      </c>
      <c r="B6" s="503"/>
      <c r="C6" s="136"/>
      <c r="D6" s="136"/>
      <c r="E6" s="137"/>
      <c r="F6" s="136"/>
      <c r="G6" s="136"/>
      <c r="H6" s="136"/>
      <c r="I6" s="138"/>
      <c r="J6" s="139"/>
    </row>
    <row r="7" spans="1:11" x14ac:dyDescent="0.2">
      <c r="A7" s="504" t="s">
        <v>169</v>
      </c>
      <c r="B7" s="505"/>
      <c r="C7" s="506" t="s">
        <v>170</v>
      </c>
      <c r="D7" s="507"/>
      <c r="E7" s="507"/>
      <c r="F7" s="507"/>
      <c r="G7" s="507"/>
      <c r="H7" s="507"/>
      <c r="I7" s="507"/>
      <c r="J7" s="140" t="s">
        <v>171</v>
      </c>
    </row>
    <row r="8" spans="1:11" x14ac:dyDescent="0.2">
      <c r="A8" s="513" t="s">
        <v>159</v>
      </c>
      <c r="B8" s="514"/>
      <c r="C8" s="515" t="s">
        <v>172</v>
      </c>
      <c r="D8" s="516"/>
      <c r="E8" s="516"/>
      <c r="F8" s="516"/>
      <c r="G8" s="516"/>
      <c r="H8" s="516"/>
      <c r="I8" s="516"/>
      <c r="J8" s="141">
        <v>6</v>
      </c>
    </row>
    <row r="9" spans="1:11" x14ac:dyDescent="0.2">
      <c r="A9" s="513" t="s">
        <v>160</v>
      </c>
      <c r="B9" s="514"/>
      <c r="C9" s="515" t="s">
        <v>173</v>
      </c>
      <c r="D9" s="516"/>
      <c r="E9" s="516"/>
      <c r="F9" s="516"/>
      <c r="G9" s="516"/>
      <c r="H9" s="516"/>
      <c r="I9" s="516"/>
      <c r="J9" s="141">
        <v>5</v>
      </c>
    </row>
    <row r="10" spans="1:11" x14ac:dyDescent="0.2">
      <c r="A10" s="513" t="s">
        <v>161</v>
      </c>
      <c r="B10" s="514"/>
      <c r="C10" s="515" t="s">
        <v>174</v>
      </c>
      <c r="D10" s="516"/>
      <c r="E10" s="516"/>
      <c r="F10" s="516"/>
      <c r="G10" s="516"/>
      <c r="H10" s="516"/>
      <c r="I10" s="516"/>
      <c r="J10" s="141">
        <v>4</v>
      </c>
    </row>
    <row r="11" spans="1:11" ht="13.5" thickBot="1" x14ac:dyDescent="0.25">
      <c r="A11" s="513" t="s">
        <v>162</v>
      </c>
      <c r="B11" s="514"/>
      <c r="C11" s="517" t="s">
        <v>175</v>
      </c>
      <c r="D11" s="518"/>
      <c r="E11" s="518"/>
      <c r="F11" s="518"/>
      <c r="G11" s="518"/>
      <c r="H11" s="518"/>
      <c r="I11" s="518"/>
      <c r="J11" s="142">
        <v>3</v>
      </c>
    </row>
    <row r="12" spans="1:11" ht="27" customHeight="1" thickBot="1" x14ac:dyDescent="0.25">
      <c r="A12" s="292" t="s">
        <v>176</v>
      </c>
      <c r="B12" s="292"/>
      <c r="C12" s="519"/>
      <c r="D12" s="519"/>
      <c r="E12" s="519"/>
      <c r="F12" s="519"/>
      <c r="G12" s="519"/>
      <c r="H12" s="519"/>
      <c r="I12" s="519"/>
      <c r="J12" s="519"/>
    </row>
    <row r="13" spans="1:11" ht="25.5" x14ac:dyDescent="0.2">
      <c r="A13" s="520" t="s">
        <v>177</v>
      </c>
      <c r="B13" s="521"/>
      <c r="C13" s="522"/>
      <c r="D13" s="143" t="s">
        <v>178</v>
      </c>
      <c r="E13" s="144" t="s">
        <v>179</v>
      </c>
      <c r="F13" s="144" t="s">
        <v>180</v>
      </c>
      <c r="G13" s="523" t="s">
        <v>181</v>
      </c>
      <c r="H13" s="523"/>
      <c r="I13" s="524"/>
      <c r="J13" s="525"/>
    </row>
    <row r="14" spans="1:11" ht="24.75" customHeight="1" x14ac:dyDescent="0.2">
      <c r="A14" s="508" t="s">
        <v>182</v>
      </c>
      <c r="B14" s="509"/>
      <c r="C14" s="510"/>
      <c r="D14" s="176"/>
      <c r="E14" s="145">
        <v>3</v>
      </c>
      <c r="F14" s="146" t="str">
        <f>IF(D14="","",IF(D14&gt;6,"Fehler",SUM(D14*E14)))</f>
        <v/>
      </c>
      <c r="G14" s="511"/>
      <c r="H14" s="511"/>
      <c r="I14" s="511"/>
      <c r="J14" s="512"/>
    </row>
    <row r="15" spans="1:11" ht="24.75" customHeight="1" x14ac:dyDescent="0.2">
      <c r="A15" s="508" t="s">
        <v>183</v>
      </c>
      <c r="B15" s="509"/>
      <c r="C15" s="510"/>
      <c r="D15" s="176"/>
      <c r="E15" s="145">
        <v>1</v>
      </c>
      <c r="F15" s="146" t="str">
        <f>IF(D15="","",IF(D15&gt;6,"Fehler",SUM(D15*E15)))</f>
        <v/>
      </c>
      <c r="G15" s="511"/>
      <c r="H15" s="511"/>
      <c r="I15" s="511"/>
      <c r="J15" s="512"/>
    </row>
    <row r="16" spans="1:11" ht="24.75" customHeight="1" x14ac:dyDescent="0.2">
      <c r="A16" s="508" t="s">
        <v>184</v>
      </c>
      <c r="B16" s="509"/>
      <c r="C16" s="510"/>
      <c r="D16" s="176"/>
      <c r="E16" s="145">
        <v>1</v>
      </c>
      <c r="F16" s="146" t="str">
        <f>IF(D16="","",IF(D16&gt;6,"Fehler",SUM(D16*E16)))</f>
        <v/>
      </c>
      <c r="G16" s="511"/>
      <c r="H16" s="511"/>
      <c r="I16" s="511"/>
      <c r="J16" s="512"/>
    </row>
    <row r="17" spans="1:10" ht="24.75" customHeight="1" x14ac:dyDescent="0.2">
      <c r="A17" s="508" t="s">
        <v>185</v>
      </c>
      <c r="B17" s="509"/>
      <c r="C17" s="510"/>
      <c r="D17" s="176"/>
      <c r="E17" s="145">
        <v>1</v>
      </c>
      <c r="F17" s="146" t="str">
        <f>IF(D17="","",IF(D17&gt;6,"Fehler",SUM(D17*E17)))</f>
        <v/>
      </c>
      <c r="G17" s="511"/>
      <c r="H17" s="511"/>
      <c r="I17" s="511"/>
      <c r="J17" s="512"/>
    </row>
    <row r="18" spans="1:10" ht="24.75" customHeight="1" thickBot="1" x14ac:dyDescent="0.25">
      <c r="A18" s="527" t="s">
        <v>186</v>
      </c>
      <c r="B18" s="528"/>
      <c r="C18" s="529"/>
      <c r="D18" s="146" t="str">
        <f>'Sem. 1 -5'!G21</f>
        <v/>
      </c>
      <c r="E18" s="147">
        <v>3</v>
      </c>
      <c r="F18" s="146" t="str">
        <f>IF(D18="","",IF(D18&gt;6,"Fehler",SUM(D18*E18)))</f>
        <v/>
      </c>
      <c r="G18" s="530"/>
      <c r="H18" s="530"/>
      <c r="I18" s="530"/>
      <c r="J18" s="531"/>
    </row>
    <row r="19" spans="1:10" x14ac:dyDescent="0.2">
      <c r="A19" s="388" t="s">
        <v>187</v>
      </c>
      <c r="B19" s="388"/>
      <c r="C19" s="388"/>
      <c r="D19" s="388"/>
      <c r="E19" s="388"/>
      <c r="F19" s="388"/>
      <c r="G19" s="388"/>
      <c r="H19" s="388"/>
      <c r="I19" s="388"/>
      <c r="J19" s="388"/>
    </row>
    <row r="20" spans="1:10" ht="15" customHeight="1" thickBot="1" x14ac:dyDescent="0.25">
      <c r="A20" s="532" t="s">
        <v>188</v>
      </c>
      <c r="B20" s="532"/>
      <c r="C20" s="532"/>
      <c r="D20" s="532"/>
      <c r="E20" s="532"/>
      <c r="F20" s="532"/>
      <c r="G20" s="532"/>
      <c r="H20" s="532"/>
      <c r="I20" s="532"/>
      <c r="J20" s="532"/>
    </row>
    <row r="21" spans="1:10" x14ac:dyDescent="0.2">
      <c r="A21" s="533" t="s">
        <v>189</v>
      </c>
      <c r="B21" s="534"/>
      <c r="C21" s="534"/>
      <c r="D21" s="534"/>
      <c r="E21" s="534"/>
      <c r="F21" s="534"/>
      <c r="G21" s="534"/>
      <c r="H21" s="535"/>
      <c r="I21" s="148" t="s">
        <v>102</v>
      </c>
      <c r="J21" s="149" t="str">
        <f>IF(SUM(F14:F18)=0,"",SUM(F14:F18))</f>
        <v/>
      </c>
    </row>
    <row r="22" spans="1:10" x14ac:dyDescent="0.2">
      <c r="A22" s="526" t="s">
        <v>190</v>
      </c>
      <c r="B22" s="509"/>
      <c r="C22" s="509"/>
      <c r="D22" s="509"/>
      <c r="E22" s="509"/>
      <c r="F22" s="509"/>
      <c r="G22" s="509"/>
      <c r="H22" s="510"/>
      <c r="I22" s="150" t="s">
        <v>102</v>
      </c>
      <c r="J22" s="151" t="str">
        <f>IF(J21="","",SUM(J21/9))</f>
        <v/>
      </c>
    </row>
    <row r="23" spans="1:10" ht="13.5" thickBot="1" x14ac:dyDescent="0.25">
      <c r="A23" s="540" t="s">
        <v>191</v>
      </c>
      <c r="B23" s="541"/>
      <c r="C23" s="541"/>
      <c r="D23" s="541"/>
      <c r="E23" s="541"/>
      <c r="F23" s="541"/>
      <c r="G23" s="541"/>
      <c r="H23" s="542"/>
      <c r="I23" s="152" t="s">
        <v>102</v>
      </c>
      <c r="J23" s="153" t="str">
        <f>IF(J21="","",ROUND((J22)*2,0)/2)</f>
        <v/>
      </c>
    </row>
    <row r="24" spans="1:10" ht="15" x14ac:dyDescent="0.25">
      <c r="A24" s="543" t="s">
        <v>192</v>
      </c>
      <c r="B24" s="543"/>
      <c r="C24" s="543"/>
      <c r="D24" s="543"/>
      <c r="E24" s="154"/>
      <c r="F24" s="154"/>
      <c r="G24" s="154"/>
      <c r="H24" s="154"/>
      <c r="I24" s="154"/>
      <c r="J24" s="154"/>
    </row>
    <row r="25" spans="1:10" ht="46.5" customHeight="1" x14ac:dyDescent="0.2">
      <c r="A25" s="285" t="s">
        <v>193</v>
      </c>
      <c r="B25" s="285"/>
      <c r="C25" s="285"/>
      <c r="D25" s="285"/>
      <c r="E25" s="285"/>
      <c r="F25" s="285"/>
      <c r="G25" s="285"/>
      <c r="H25" s="285"/>
      <c r="I25" s="285"/>
      <c r="J25" s="285"/>
    </row>
    <row r="26" spans="1:10" ht="30" customHeight="1" x14ac:dyDescent="0.2">
      <c r="A26" s="155" t="s">
        <v>204</v>
      </c>
      <c r="B26" s="544" t="str">
        <f>IF('[1]1. Sem. a'!$B$24="","",'[1]1. Sem. a'!$B$24:$D$24)</f>
        <v/>
      </c>
      <c r="C26" s="544"/>
      <c r="D26" s="544"/>
      <c r="E26" s="544"/>
      <c r="F26" s="156" t="s">
        <v>205</v>
      </c>
      <c r="G26" s="545"/>
      <c r="H26" s="546"/>
      <c r="I26" s="546"/>
      <c r="J26" s="546"/>
    </row>
    <row r="27" spans="1:10" ht="30" customHeight="1" x14ac:dyDescent="0.2">
      <c r="A27" s="155" t="s">
        <v>105</v>
      </c>
      <c r="B27" s="155"/>
      <c r="C27" s="155"/>
      <c r="D27" s="155"/>
      <c r="E27" s="157"/>
      <c r="F27" s="155"/>
      <c r="G27" s="547"/>
      <c r="H27" s="548"/>
      <c r="I27" s="548"/>
      <c r="J27" s="548"/>
    </row>
    <row r="28" spans="1:10" ht="30" customHeight="1" x14ac:dyDescent="0.2">
      <c r="A28" s="155" t="s">
        <v>106</v>
      </c>
      <c r="B28" s="155"/>
      <c r="C28" s="139"/>
      <c r="D28" s="139"/>
      <c r="E28" s="158"/>
      <c r="F28" s="139"/>
      <c r="G28" s="549"/>
      <c r="H28" s="550"/>
      <c r="I28" s="550"/>
      <c r="J28" s="550"/>
    </row>
    <row r="29" spans="1:10" ht="30" customHeight="1" x14ac:dyDescent="0.2">
      <c r="A29" s="544" t="s">
        <v>206</v>
      </c>
      <c r="B29" s="544"/>
      <c r="C29" s="551"/>
      <c r="D29" s="551"/>
      <c r="E29" s="551"/>
      <c r="F29" s="551"/>
      <c r="G29" s="549"/>
      <c r="H29" s="550"/>
      <c r="I29" s="550"/>
      <c r="J29" s="550"/>
    </row>
    <row r="30" spans="1:10" ht="27.75" customHeight="1" x14ac:dyDescent="0.2">
      <c r="A30" s="552" t="s">
        <v>194</v>
      </c>
      <c r="B30" s="552"/>
      <c r="C30" s="139"/>
      <c r="D30" s="155"/>
      <c r="E30" s="155"/>
      <c r="F30" s="139"/>
      <c r="G30" s="159"/>
      <c r="H30" s="159"/>
      <c r="I30" s="155"/>
      <c r="J30" s="139"/>
    </row>
    <row r="31" spans="1:10" ht="62.25" customHeight="1" thickBot="1" x14ac:dyDescent="0.25">
      <c r="A31" s="285" t="s">
        <v>195</v>
      </c>
      <c r="B31" s="285"/>
      <c r="C31" s="285"/>
      <c r="D31" s="285"/>
      <c r="E31" s="285"/>
      <c r="F31" s="285"/>
      <c r="G31" s="285"/>
      <c r="H31" s="285"/>
      <c r="I31" s="285"/>
      <c r="J31" s="285"/>
    </row>
    <row r="32" spans="1:10" ht="42.75" customHeight="1" x14ac:dyDescent="0.2">
      <c r="A32" s="360" t="s">
        <v>196</v>
      </c>
      <c r="B32" s="536"/>
      <c r="C32" s="361"/>
      <c r="D32" s="537" t="s">
        <v>197</v>
      </c>
      <c r="E32" s="538"/>
      <c r="F32" s="538"/>
      <c r="G32" s="538"/>
      <c r="H32" s="538"/>
      <c r="I32" s="538"/>
      <c r="J32" s="539"/>
    </row>
    <row r="33" spans="1:10" ht="12.75" customHeight="1" x14ac:dyDescent="0.2">
      <c r="A33" s="571"/>
      <c r="B33" s="572"/>
      <c r="C33" s="573"/>
      <c r="D33" s="556" t="s">
        <v>198</v>
      </c>
      <c r="E33" s="557"/>
      <c r="F33" s="557"/>
      <c r="G33" s="558"/>
      <c r="H33" s="562" t="s">
        <v>201</v>
      </c>
      <c r="I33" s="563"/>
      <c r="J33" s="564"/>
    </row>
    <row r="34" spans="1:10" ht="13.5" x14ac:dyDescent="0.2">
      <c r="A34" s="36"/>
      <c r="B34" s="36"/>
      <c r="C34" s="36"/>
      <c r="D34" s="559" t="s">
        <v>199</v>
      </c>
      <c r="E34" s="560"/>
      <c r="F34" s="560"/>
      <c r="G34" s="561"/>
      <c r="H34" s="565" t="s">
        <v>202</v>
      </c>
      <c r="I34" s="566"/>
      <c r="J34" s="567"/>
    </row>
    <row r="35" spans="1:10" x14ac:dyDescent="0.2">
      <c r="A35" s="571"/>
      <c r="B35" s="572"/>
      <c r="C35" s="573"/>
      <c r="D35" s="559" t="s">
        <v>200</v>
      </c>
      <c r="E35" s="560"/>
      <c r="F35" s="560"/>
      <c r="G35" s="561"/>
      <c r="H35" s="160"/>
      <c r="I35" s="160"/>
      <c r="J35" s="161"/>
    </row>
    <row r="36" spans="1:10" ht="13.5" thickBot="1" x14ac:dyDescent="0.25">
      <c r="A36" s="553"/>
      <c r="B36" s="554"/>
      <c r="C36" s="555"/>
      <c r="D36" s="568" t="s">
        <v>203</v>
      </c>
      <c r="E36" s="569"/>
      <c r="F36" s="569"/>
      <c r="G36" s="569"/>
      <c r="H36" s="569"/>
      <c r="I36" s="569"/>
      <c r="J36" s="570"/>
    </row>
  </sheetData>
  <sheetProtection algorithmName="SHA-512" hashValue="k7R1liflC/3Z04cUKP4LjaO+uti7nfIRu2IcOFtsEz9HRpCjL3e5fr2UIVd9naGFNJaSxZ0gtx4jm9k1HAkFZA==" saltValue="ilsxIyO0qWD6prkiBm2PrQ==" spinCount="100000" sheet="1" objects="1" scenarios="1" selectLockedCells="1" pivotTables="0"/>
  <mergeCells count="60">
    <mergeCell ref="A36:C36"/>
    <mergeCell ref="D36:J36"/>
    <mergeCell ref="A33:C33"/>
    <mergeCell ref="D33:G33"/>
    <mergeCell ref="H33:J33"/>
    <mergeCell ref="D34:G34"/>
    <mergeCell ref="H34:J34"/>
    <mergeCell ref="A35:C35"/>
    <mergeCell ref="D35:G35"/>
    <mergeCell ref="A32:C32"/>
    <mergeCell ref="D32:J32"/>
    <mergeCell ref="A23:H23"/>
    <mergeCell ref="A24:D24"/>
    <mergeCell ref="A25:J25"/>
    <mergeCell ref="B26:E26"/>
    <mergeCell ref="G26:J26"/>
    <mergeCell ref="G27:J27"/>
    <mergeCell ref="G28:J28"/>
    <mergeCell ref="A29:F29"/>
    <mergeCell ref="G29:J29"/>
    <mergeCell ref="A30:B30"/>
    <mergeCell ref="A31:J31"/>
    <mergeCell ref="A22:H22"/>
    <mergeCell ref="A15:C15"/>
    <mergeCell ref="G15:J15"/>
    <mergeCell ref="A16:C16"/>
    <mergeCell ref="G16:J16"/>
    <mergeCell ref="A17:C17"/>
    <mergeCell ref="G17:J17"/>
    <mergeCell ref="A18:C18"/>
    <mergeCell ref="G18:J18"/>
    <mergeCell ref="A19:J19"/>
    <mergeCell ref="A20:J20"/>
    <mergeCell ref="A21:H21"/>
    <mergeCell ref="A14:C14"/>
    <mergeCell ref="G14:J14"/>
    <mergeCell ref="A8:B8"/>
    <mergeCell ref="C8:I8"/>
    <mergeCell ref="A9:B9"/>
    <mergeCell ref="C9:I9"/>
    <mergeCell ref="A10:B10"/>
    <mergeCell ref="C10:I10"/>
    <mergeCell ref="A11:B11"/>
    <mergeCell ref="C11:I11"/>
    <mergeCell ref="A12:J12"/>
    <mergeCell ref="A13:C13"/>
    <mergeCell ref="G13:J13"/>
    <mergeCell ref="A5:B5"/>
    <mergeCell ref="D5:F5"/>
    <mergeCell ref="H5:J5"/>
    <mergeCell ref="A6:B6"/>
    <mergeCell ref="A7:B7"/>
    <mergeCell ref="C7:I7"/>
    <mergeCell ref="A4:B4"/>
    <mergeCell ref="C4:J4"/>
    <mergeCell ref="A1:J1"/>
    <mergeCell ref="A2:B2"/>
    <mergeCell ref="C2:J2"/>
    <mergeCell ref="A3:B3"/>
    <mergeCell ref="C3:J3"/>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A462-B5B9-40FF-B414-DA844CD78221}">
  <sheetPr>
    <tabColor theme="6" tint="-0.249977111117893"/>
  </sheetPr>
  <dimension ref="A1:K69"/>
  <sheetViews>
    <sheetView showGridLines="0" view="pageLayout" zoomScale="93" zoomScaleNormal="100" zoomScalePageLayoutView="93" workbookViewId="0">
      <selection activeCell="C5" sqref="C5:K5"/>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452" t="s">
        <v>127</v>
      </c>
      <c r="B1" s="453"/>
      <c r="C1" s="576"/>
      <c r="D1" s="576"/>
      <c r="E1" s="576"/>
      <c r="F1" s="576"/>
      <c r="G1" s="576"/>
      <c r="H1" s="576"/>
      <c r="I1" s="576"/>
      <c r="J1" s="576"/>
      <c r="K1" s="577"/>
    </row>
    <row r="2" spans="1:11" s="5" customFormat="1" ht="20.100000000000001" customHeight="1" x14ac:dyDescent="0.2">
      <c r="A2" s="465" t="s">
        <v>47</v>
      </c>
      <c r="B2" s="437"/>
      <c r="C2" s="574" t="str">
        <f>IF('1. Sem. a'!C2="","",'1. Sem. a'!C2:K2)</f>
        <v/>
      </c>
      <c r="D2" s="574"/>
      <c r="E2" s="574"/>
      <c r="F2" s="574"/>
      <c r="G2" s="574"/>
      <c r="H2" s="574"/>
      <c r="I2" s="574"/>
      <c r="J2" s="574"/>
      <c r="K2" s="575"/>
    </row>
    <row r="3" spans="1:11" s="5" customFormat="1" ht="20.100000000000001" customHeight="1" x14ac:dyDescent="0.2">
      <c r="A3" s="468" t="s">
        <v>52</v>
      </c>
      <c r="B3" s="424"/>
      <c r="C3" s="574" t="str">
        <f>IF('1. Sem. a'!C3="","",'1. Sem. a'!C3:K3)</f>
        <v/>
      </c>
      <c r="D3" s="574"/>
      <c r="E3" s="574"/>
      <c r="F3" s="574"/>
      <c r="G3" s="574"/>
      <c r="H3" s="574"/>
      <c r="I3" s="574"/>
      <c r="J3" s="574"/>
      <c r="K3" s="575"/>
    </row>
    <row r="4" spans="1:11" s="5" customFormat="1" ht="20.100000000000001" customHeight="1" x14ac:dyDescent="0.2">
      <c r="A4" s="468" t="s">
        <v>53</v>
      </c>
      <c r="B4" s="424"/>
      <c r="C4" s="574" t="str">
        <f>IF('1. Sem. a'!C4="","",'1. Sem. a'!C4:K4)</f>
        <v/>
      </c>
      <c r="D4" s="574"/>
      <c r="E4" s="574"/>
      <c r="F4" s="574"/>
      <c r="G4" s="574"/>
      <c r="H4" s="574"/>
      <c r="I4" s="574"/>
      <c r="J4" s="574"/>
      <c r="K4" s="575"/>
    </row>
    <row r="5" spans="1:11" s="5" customFormat="1" ht="20.100000000000001" customHeight="1" thickBot="1" x14ac:dyDescent="0.25">
      <c r="A5" s="470" t="s">
        <v>54</v>
      </c>
      <c r="B5" s="426"/>
      <c r="C5" s="578"/>
      <c r="D5" s="579"/>
      <c r="E5" s="579"/>
      <c r="F5" s="579"/>
      <c r="G5" s="579"/>
      <c r="H5" s="579"/>
      <c r="I5" s="579"/>
      <c r="J5" s="579"/>
      <c r="K5" s="580"/>
    </row>
    <row r="6" spans="1:11" s="5" customFormat="1" ht="20.100000000000001" customHeight="1" thickBot="1" x14ac:dyDescent="0.25">
      <c r="A6" s="408" t="s">
        <v>23</v>
      </c>
      <c r="B6" s="409"/>
      <c r="C6" s="455" t="s">
        <v>123</v>
      </c>
      <c r="D6" s="456"/>
      <c r="E6" s="581"/>
      <c r="F6" s="581"/>
      <c r="G6" s="581"/>
      <c r="H6" s="581"/>
      <c r="I6" s="581"/>
      <c r="J6" s="581"/>
      <c r="K6" s="582"/>
    </row>
    <row r="7" spans="1:11" s="5" customFormat="1" ht="25.5" customHeight="1" thickBot="1" x14ac:dyDescent="0.25">
      <c r="A7" s="290" t="s">
        <v>55</v>
      </c>
      <c r="B7" s="365"/>
      <c r="C7" s="333" t="s">
        <v>56</v>
      </c>
      <c r="D7" s="333"/>
      <c r="E7" s="333"/>
      <c r="F7" s="333"/>
      <c r="G7" s="333"/>
      <c r="H7" s="333"/>
      <c r="I7" s="333"/>
      <c r="J7" s="333"/>
      <c r="K7" s="368"/>
    </row>
    <row r="8" spans="1:11" s="5" customFormat="1" ht="30" customHeight="1" thickBot="1" x14ac:dyDescent="0.25">
      <c r="A8" s="290" t="s">
        <v>57</v>
      </c>
      <c r="B8" s="332"/>
      <c r="C8" s="293" t="s">
        <v>58</v>
      </c>
      <c r="D8" s="332"/>
      <c r="E8" s="63" t="s">
        <v>59</v>
      </c>
      <c r="F8" s="293" t="s">
        <v>60</v>
      </c>
      <c r="G8" s="291"/>
      <c r="H8" s="291"/>
      <c r="I8" s="332"/>
      <c r="J8" s="63" t="s">
        <v>61</v>
      </c>
      <c r="K8" s="62" t="s">
        <v>62</v>
      </c>
    </row>
    <row r="9" spans="1:11" s="5" customFormat="1" ht="54" customHeight="1" thickBot="1" x14ac:dyDescent="0.25">
      <c r="A9" s="297" t="s">
        <v>116</v>
      </c>
      <c r="B9" s="298"/>
      <c r="C9" s="334" t="s">
        <v>63</v>
      </c>
      <c r="D9" s="334"/>
      <c r="E9" s="15">
        <v>5</v>
      </c>
      <c r="F9" s="477"/>
      <c r="G9" s="477"/>
      <c r="H9" s="477"/>
      <c r="I9" s="477"/>
      <c r="J9" s="126"/>
      <c r="K9" s="16">
        <f>IF(J9&gt;E9,"Fehler",SUM(J9))</f>
        <v>0</v>
      </c>
    </row>
    <row r="10" spans="1:11" s="5" customFormat="1" ht="63" customHeight="1" thickBot="1" x14ac:dyDescent="0.25">
      <c r="A10" s="286" t="s">
        <v>65</v>
      </c>
      <c r="B10" s="318"/>
      <c r="C10" s="288" t="s">
        <v>66</v>
      </c>
      <c r="D10" s="288"/>
      <c r="E10" s="17">
        <v>5</v>
      </c>
      <c r="F10" s="447"/>
      <c r="G10" s="447"/>
      <c r="H10" s="447"/>
      <c r="I10" s="447"/>
      <c r="J10" s="127"/>
      <c r="K10" s="18">
        <f>IF(J10&gt;E10,"Fehler",SUM(J10))</f>
        <v>0</v>
      </c>
    </row>
    <row r="11" spans="1:11" s="5" customFormat="1" ht="39" customHeight="1" x14ac:dyDescent="0.2">
      <c r="A11" s="297" t="s">
        <v>120</v>
      </c>
      <c r="B11" s="319"/>
      <c r="C11" s="324" t="s">
        <v>68</v>
      </c>
      <c r="D11" s="324"/>
      <c r="E11" s="19">
        <v>5</v>
      </c>
      <c r="F11" s="478"/>
      <c r="G11" s="478"/>
      <c r="H11" s="478"/>
      <c r="I11" s="478"/>
      <c r="J11" s="128"/>
      <c r="K11" s="20" t="str">
        <f>IF(J11&gt;E11,"Fehler","")</f>
        <v/>
      </c>
    </row>
    <row r="12" spans="1:11" s="5" customFormat="1" ht="35.1" customHeight="1" x14ac:dyDescent="0.2">
      <c r="A12" s="320"/>
      <c r="B12" s="321"/>
      <c r="C12" s="326" t="s">
        <v>69</v>
      </c>
      <c r="D12" s="326"/>
      <c r="E12" s="21">
        <v>3</v>
      </c>
      <c r="F12" s="441"/>
      <c r="G12" s="441"/>
      <c r="H12" s="441"/>
      <c r="I12" s="441"/>
      <c r="J12" s="129"/>
      <c r="K12" s="22" t="str">
        <f>IF(J12&gt;E12,"Fehler","")</f>
        <v/>
      </c>
    </row>
    <row r="13" spans="1:11" s="5" customFormat="1" ht="33.950000000000003" customHeight="1" thickBot="1" x14ac:dyDescent="0.25">
      <c r="A13" s="322"/>
      <c r="B13" s="323"/>
      <c r="C13" s="326" t="s">
        <v>70</v>
      </c>
      <c r="D13" s="326"/>
      <c r="E13" s="21">
        <v>2</v>
      </c>
      <c r="F13" s="441"/>
      <c r="G13" s="441"/>
      <c r="H13" s="441"/>
      <c r="I13" s="441"/>
      <c r="J13" s="129"/>
      <c r="K13" s="23">
        <f>IF(J11&gt;E11,"Fehler",IF(J12&gt;E12,"Fehler",IF(J13&gt;E13,"Fehler",SUM(J11:J13))))</f>
        <v>0</v>
      </c>
    </row>
    <row r="14" spans="1:11" s="5" customFormat="1" ht="36" customHeight="1" x14ac:dyDescent="0.2">
      <c r="A14" s="301" t="s">
        <v>118</v>
      </c>
      <c r="B14" s="302"/>
      <c r="C14" s="324" t="s">
        <v>76</v>
      </c>
      <c r="D14" s="324"/>
      <c r="E14" s="19">
        <v>5</v>
      </c>
      <c r="F14" s="438"/>
      <c r="G14" s="439"/>
      <c r="H14" s="439"/>
      <c r="I14" s="440"/>
      <c r="J14" s="128"/>
      <c r="K14" s="20" t="str">
        <f>IF(J14&gt;E14,"Fehler","")</f>
        <v/>
      </c>
    </row>
    <row r="15" spans="1:11" s="5" customFormat="1" ht="38.1" customHeight="1" thickBot="1" x14ac:dyDescent="0.25">
      <c r="A15" s="329"/>
      <c r="B15" s="330"/>
      <c r="C15" s="331" t="s">
        <v>77</v>
      </c>
      <c r="D15" s="331"/>
      <c r="E15" s="24">
        <v>5</v>
      </c>
      <c r="F15" s="432"/>
      <c r="G15" s="433"/>
      <c r="H15" s="433"/>
      <c r="I15" s="434"/>
      <c r="J15" s="130"/>
      <c r="K15" s="23">
        <f>IF(J14&gt;E14,"Fehler",IF(J15&gt;E15,"Fehler",SUM(J14:J15)))</f>
        <v>0</v>
      </c>
    </row>
    <row r="16" spans="1:11" s="5" customFormat="1" ht="38.1" customHeight="1" x14ac:dyDescent="0.2">
      <c r="A16" s="301" t="s">
        <v>81</v>
      </c>
      <c r="B16" s="302"/>
      <c r="C16" s="303" t="s">
        <v>82</v>
      </c>
      <c r="D16" s="304"/>
      <c r="E16" s="19">
        <v>10</v>
      </c>
      <c r="F16" s="479"/>
      <c r="G16" s="480"/>
      <c r="H16" s="480"/>
      <c r="I16" s="481"/>
      <c r="J16" s="128"/>
      <c r="K16" s="20" t="str">
        <f>IF(J16&gt;E16,"Fehler","")</f>
        <v/>
      </c>
    </row>
    <row r="17" spans="1:11" s="5" customFormat="1" ht="39" customHeight="1" x14ac:dyDescent="0.2">
      <c r="A17" s="55"/>
      <c r="B17" s="54"/>
      <c r="C17" s="310" t="s">
        <v>83</v>
      </c>
      <c r="D17" s="311"/>
      <c r="E17" s="21">
        <v>10</v>
      </c>
      <c r="F17" s="482"/>
      <c r="G17" s="483"/>
      <c r="H17" s="483"/>
      <c r="I17" s="484"/>
      <c r="J17" s="129"/>
      <c r="K17" s="22" t="str">
        <f>IF(J17&gt;E17,"Fehler","")</f>
        <v/>
      </c>
    </row>
    <row r="18" spans="1:11" s="5" customFormat="1" ht="35.1" customHeight="1" x14ac:dyDescent="0.2">
      <c r="A18" s="55"/>
      <c r="B18" s="54"/>
      <c r="C18" s="310" t="s">
        <v>84</v>
      </c>
      <c r="D18" s="311"/>
      <c r="E18" s="21">
        <v>10</v>
      </c>
      <c r="F18" s="482"/>
      <c r="G18" s="483"/>
      <c r="H18" s="483"/>
      <c r="I18" s="484"/>
      <c r="J18" s="129"/>
      <c r="K18" s="22" t="str">
        <f>IF(J18&gt;E18,"Fehler","")</f>
        <v/>
      </c>
    </row>
    <row r="19" spans="1:11" s="5" customFormat="1" ht="35.1" customHeight="1" x14ac:dyDescent="0.2">
      <c r="A19" s="55"/>
      <c r="B19" s="54"/>
      <c r="C19" s="310" t="s">
        <v>85</v>
      </c>
      <c r="D19" s="311"/>
      <c r="E19" s="21">
        <v>10</v>
      </c>
      <c r="F19" s="482"/>
      <c r="G19" s="483"/>
      <c r="H19" s="483"/>
      <c r="I19" s="484"/>
      <c r="J19" s="129"/>
      <c r="K19" s="22" t="str">
        <f>IF(J19&gt;E19,"Fehler","")</f>
        <v/>
      </c>
    </row>
    <row r="20" spans="1:11" s="5" customFormat="1" ht="39.950000000000003" customHeight="1" thickBot="1" x14ac:dyDescent="0.25">
      <c r="A20" s="55"/>
      <c r="B20" s="54"/>
      <c r="C20" s="305" t="s">
        <v>86</v>
      </c>
      <c r="D20" s="306"/>
      <c r="E20" s="15">
        <v>10</v>
      </c>
      <c r="F20" s="432"/>
      <c r="G20" s="433"/>
      <c r="H20" s="433"/>
      <c r="I20" s="434"/>
      <c r="J20" s="126"/>
      <c r="K20" s="23">
        <f>IF(J16&gt;E16,"Fehler",IF(J17&gt;E17,"Fehler",IF(J18&gt;E18,"Fehler",IF(J19&gt;E19,"Fehler",IF(J20&gt;E20,"Fehler",SUM(J16:J20))))))</f>
        <v>0</v>
      </c>
    </row>
    <row r="21" spans="1:11" s="5" customFormat="1" ht="47.1" customHeight="1" thickBot="1" x14ac:dyDescent="0.25">
      <c r="A21" s="297" t="s">
        <v>92</v>
      </c>
      <c r="B21" s="298"/>
      <c r="C21" s="299" t="s">
        <v>93</v>
      </c>
      <c r="D21" s="299"/>
      <c r="E21" s="27">
        <v>10</v>
      </c>
      <c r="F21" s="446"/>
      <c r="G21" s="446"/>
      <c r="H21" s="446"/>
      <c r="I21" s="446"/>
      <c r="J21" s="131"/>
      <c r="K21" s="16">
        <f>IF(J21&gt;E21,"Fehler",SUM(J21))</f>
        <v>0</v>
      </c>
    </row>
    <row r="22" spans="1:11" s="5" customFormat="1" ht="39" customHeight="1" thickBot="1" x14ac:dyDescent="0.25">
      <c r="A22" s="286" t="s">
        <v>95</v>
      </c>
      <c r="B22" s="287"/>
      <c r="C22" s="288" t="s">
        <v>96</v>
      </c>
      <c r="D22" s="288"/>
      <c r="E22" s="17">
        <v>10</v>
      </c>
      <c r="F22" s="447"/>
      <c r="G22" s="447"/>
      <c r="H22" s="447"/>
      <c r="I22" s="447"/>
      <c r="J22" s="127"/>
      <c r="K22" s="16">
        <f>IF(J22&gt;E22,"Fehler",SUM(J22))</f>
        <v>0</v>
      </c>
    </row>
    <row r="23" spans="1:11" s="5" customFormat="1" ht="45.75" customHeight="1" thickBot="1" x14ac:dyDescent="0.25">
      <c r="A23" s="290" t="s">
        <v>98</v>
      </c>
      <c r="B23" s="291"/>
      <c r="C23" s="292"/>
      <c r="D23" s="106" t="s">
        <v>99</v>
      </c>
      <c r="E23" s="427" t="s">
        <v>100</v>
      </c>
      <c r="F23" s="443"/>
      <c r="G23" s="443"/>
      <c r="H23" s="28">
        <f>IF(K9="Fehler","Fehler",IF(K10="Fehler","Fehler",IF(K13="Fehler","Fehler",IF(K15="Fehler","Fehler",IF(K20="Fehler","Fehler",IF(K21="Fehler","Fehler",IF(K22="Fehler","Fehler",SUM(J9:J22))))))))</f>
        <v>0</v>
      </c>
      <c r="I23" s="107" t="s">
        <v>101</v>
      </c>
      <c r="J23" s="29" t="s">
        <v>102</v>
      </c>
      <c r="K23" s="30" t="str">
        <f>IF(H23="Fehler","Fehler",IF(SUM(K9:K22)=0,"",ROUND(SUM(((H23/100)*5)+1)*2,0)/2))</f>
        <v/>
      </c>
    </row>
    <row r="24" spans="1:11" s="5" customFormat="1" ht="16.5" customHeight="1" x14ac:dyDescent="0.2">
      <c r="A24" s="115" t="s">
        <v>103</v>
      </c>
      <c r="B24" s="585"/>
      <c r="C24" s="585"/>
      <c r="D24" s="585"/>
      <c r="E24" s="32"/>
      <c r="F24" s="116" t="s">
        <v>104</v>
      </c>
      <c r="G24" s="586"/>
      <c r="H24" s="587"/>
      <c r="I24" s="587"/>
      <c r="J24" s="587"/>
      <c r="K24" s="587"/>
    </row>
    <row r="25" spans="1:11" s="5" customFormat="1" ht="23.25" customHeight="1" x14ac:dyDescent="0.2">
      <c r="A25" s="43" t="s">
        <v>105</v>
      </c>
      <c r="B25" s="43"/>
      <c r="C25" s="43"/>
      <c r="D25" s="43"/>
      <c r="E25" s="42"/>
      <c r="F25" s="43" t="s">
        <v>106</v>
      </c>
      <c r="G25" s="43"/>
      <c r="H25" s="43"/>
      <c r="I25" s="43"/>
      <c r="J25" s="42"/>
      <c r="K25" s="42"/>
    </row>
    <row r="26" spans="1:11" s="5" customFormat="1" ht="15" customHeight="1" x14ac:dyDescent="0.2">
      <c r="A26" s="584"/>
      <c r="B26" s="584"/>
      <c r="C26" s="584"/>
      <c r="D26" s="584"/>
      <c r="E26" s="35"/>
      <c r="F26" s="584"/>
      <c r="G26" s="584"/>
      <c r="H26" s="584"/>
      <c r="I26" s="584"/>
      <c r="J26" s="584"/>
      <c r="K26" s="584"/>
    </row>
    <row r="27" spans="1:11" s="7" customFormat="1" ht="41.25" customHeight="1" x14ac:dyDescent="0.2">
      <c r="A27" s="442" t="s">
        <v>107</v>
      </c>
      <c r="B27" s="442"/>
      <c r="C27" s="583"/>
      <c r="D27" s="583"/>
      <c r="E27" s="583"/>
      <c r="F27" s="583"/>
      <c r="G27" s="583"/>
      <c r="H27" s="583"/>
      <c r="I27" s="583"/>
      <c r="J27" s="583"/>
      <c r="K27" s="583"/>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cTiB5s0QeX05arBqH7dGhpPMMH+1ug6ABuZjZUyyVUZv2LjJT0sgv3rrQ46CCB1ovItcqvltNjUoaFLNH00SLQ==" saltValue="in2yDpvQOHVsP/QF+NAcEA=="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4145"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2623-0DD2-45D9-836F-130F5CD7A13E}">
  <sheetPr>
    <tabColor theme="6" tint="-0.249977111117893"/>
  </sheetPr>
  <dimension ref="A1:K69"/>
  <sheetViews>
    <sheetView showGridLines="0" view="pageLayout" topLeftCell="A5" zoomScale="138" zoomScaleNormal="100" zoomScalePageLayoutView="138" workbookViewId="0">
      <selection activeCell="E6" sqref="E6:G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452" t="s">
        <v>128</v>
      </c>
      <c r="B1" s="453"/>
      <c r="C1" s="453"/>
      <c r="D1" s="453"/>
      <c r="E1" s="453"/>
      <c r="F1" s="453"/>
      <c r="G1" s="453"/>
      <c r="H1" s="453"/>
      <c r="I1" s="453"/>
      <c r="J1" s="453"/>
      <c r="K1" s="454"/>
    </row>
    <row r="2" spans="1:11" s="5" customFormat="1" ht="20.100000000000001" customHeight="1" x14ac:dyDescent="0.2">
      <c r="A2" s="465" t="s">
        <v>47</v>
      </c>
      <c r="B2" s="466"/>
      <c r="C2" s="436" t="str">
        <f>IF('1. Sem. a'!C2="","",'1. Sem. a'!C2:K2)</f>
        <v/>
      </c>
      <c r="D2" s="472"/>
      <c r="E2" s="472"/>
      <c r="F2" s="472"/>
      <c r="G2" s="472"/>
      <c r="H2" s="472"/>
      <c r="I2" s="472"/>
      <c r="J2" s="472"/>
      <c r="K2" s="473"/>
    </row>
    <row r="3" spans="1:11" s="5" customFormat="1" ht="20.100000000000001" customHeight="1" x14ac:dyDescent="0.2">
      <c r="A3" s="468" t="s">
        <v>52</v>
      </c>
      <c r="B3" s="469"/>
      <c r="C3" s="423" t="str">
        <f>IF('1. Sem. a'!C3="","",'1. Sem. a'!C3:K3)</f>
        <v/>
      </c>
      <c r="D3" s="474"/>
      <c r="E3" s="474"/>
      <c r="F3" s="474"/>
      <c r="G3" s="474"/>
      <c r="H3" s="474"/>
      <c r="I3" s="474"/>
      <c r="J3" s="474"/>
      <c r="K3" s="475"/>
    </row>
    <row r="4" spans="1:11" s="5" customFormat="1" ht="20.100000000000001" customHeight="1" x14ac:dyDescent="0.2">
      <c r="A4" s="468" t="s">
        <v>53</v>
      </c>
      <c r="B4" s="469"/>
      <c r="C4" s="423" t="str">
        <f>IF('1. Sem. a'!C4="","",'1. Sem. a'!C4:K4)</f>
        <v/>
      </c>
      <c r="D4" s="474"/>
      <c r="E4" s="474"/>
      <c r="F4" s="474"/>
      <c r="G4" s="474"/>
      <c r="H4" s="474"/>
      <c r="I4" s="474"/>
      <c r="J4" s="474"/>
      <c r="K4" s="475"/>
    </row>
    <row r="5" spans="1:11" s="5" customFormat="1" ht="20.100000000000001" customHeight="1" thickBot="1" x14ac:dyDescent="0.25">
      <c r="A5" s="470" t="s">
        <v>54</v>
      </c>
      <c r="B5" s="471"/>
      <c r="C5" s="588"/>
      <c r="D5" s="589"/>
      <c r="E5" s="589"/>
      <c r="F5" s="589"/>
      <c r="G5" s="589"/>
      <c r="H5" s="589"/>
      <c r="I5" s="589"/>
      <c r="J5" s="589"/>
      <c r="K5" s="590"/>
    </row>
    <row r="6" spans="1:11" s="5" customFormat="1" ht="16.5" customHeight="1" x14ac:dyDescent="0.2">
      <c r="A6" s="408" t="s">
        <v>23</v>
      </c>
      <c r="B6" s="460"/>
      <c r="C6" s="591" t="s">
        <v>129</v>
      </c>
      <c r="D6" s="592"/>
      <c r="E6" s="593" t="s">
        <v>112</v>
      </c>
      <c r="F6" s="594"/>
      <c r="G6" s="595"/>
      <c r="H6" s="593" t="s">
        <v>113</v>
      </c>
      <c r="I6" s="594"/>
      <c r="J6" s="594"/>
      <c r="K6" s="117"/>
    </row>
    <row r="7" spans="1:11" s="5" customFormat="1" ht="17.100000000000001" customHeight="1" thickBot="1" x14ac:dyDescent="0.25">
      <c r="A7" s="467"/>
      <c r="B7" s="461"/>
      <c r="C7" s="596" t="s">
        <v>115</v>
      </c>
      <c r="D7" s="597"/>
      <c r="E7" s="596" t="s">
        <v>114</v>
      </c>
      <c r="F7" s="598"/>
      <c r="G7" s="597"/>
      <c r="H7" s="596"/>
      <c r="I7" s="598"/>
      <c r="J7" s="598"/>
      <c r="K7" s="118"/>
    </row>
    <row r="8" spans="1:11" s="5" customFormat="1" ht="40.5" customHeight="1" thickBot="1" x14ac:dyDescent="0.25">
      <c r="A8" s="416" t="s">
        <v>55</v>
      </c>
      <c r="B8" s="417"/>
      <c r="C8" s="427" t="s">
        <v>56</v>
      </c>
      <c r="D8" s="428"/>
      <c r="E8" s="428"/>
      <c r="F8" s="428"/>
      <c r="G8" s="428"/>
      <c r="H8" s="428"/>
      <c r="I8" s="428"/>
      <c r="J8" s="428"/>
      <c r="K8" s="429"/>
    </row>
    <row r="9" spans="1:11" s="5" customFormat="1" ht="39.75" customHeight="1" thickBot="1" x14ac:dyDescent="0.25">
      <c r="A9" s="416" t="s">
        <v>57</v>
      </c>
      <c r="B9" s="417"/>
      <c r="C9" s="427" t="s">
        <v>58</v>
      </c>
      <c r="D9" s="417"/>
      <c r="E9" s="13" t="s">
        <v>59</v>
      </c>
      <c r="F9" s="427" t="s">
        <v>60</v>
      </c>
      <c r="G9" s="428"/>
      <c r="H9" s="428"/>
      <c r="I9" s="417"/>
      <c r="J9" s="13" t="s">
        <v>61</v>
      </c>
      <c r="K9" s="14" t="s">
        <v>62</v>
      </c>
    </row>
    <row r="10" spans="1:11" s="5" customFormat="1" ht="54" customHeight="1" thickBot="1" x14ac:dyDescent="0.25">
      <c r="A10" s="410" t="s">
        <v>116</v>
      </c>
      <c r="B10" s="420"/>
      <c r="C10" s="476" t="s">
        <v>63</v>
      </c>
      <c r="D10" s="476"/>
      <c r="E10" s="15">
        <v>5</v>
      </c>
      <c r="F10" s="477"/>
      <c r="G10" s="477"/>
      <c r="H10" s="477"/>
      <c r="I10" s="477"/>
      <c r="J10" s="126"/>
      <c r="K10" s="16">
        <f>IF(J10&gt;E10,"Fehler",SUM(J10))</f>
        <v>0</v>
      </c>
    </row>
    <row r="11" spans="1:11" s="5" customFormat="1" ht="63" customHeight="1" thickBot="1" x14ac:dyDescent="0.25">
      <c r="A11" s="421" t="s">
        <v>65</v>
      </c>
      <c r="B11" s="422"/>
      <c r="C11" s="445" t="s">
        <v>66</v>
      </c>
      <c r="D11" s="445"/>
      <c r="E11" s="17">
        <v>5</v>
      </c>
      <c r="F11" s="447"/>
      <c r="G11" s="447"/>
      <c r="H11" s="447"/>
      <c r="I11" s="447"/>
      <c r="J11" s="127"/>
      <c r="K11" s="18">
        <f>IF(J11&gt;E11,"Fehler",SUM(J11))</f>
        <v>0</v>
      </c>
    </row>
    <row r="12" spans="1:11" s="5" customFormat="1" ht="39" customHeight="1" x14ac:dyDescent="0.2">
      <c r="A12" s="410" t="s">
        <v>117</v>
      </c>
      <c r="B12" s="411"/>
      <c r="C12" s="431" t="s">
        <v>68</v>
      </c>
      <c r="D12" s="431"/>
      <c r="E12" s="19">
        <v>5</v>
      </c>
      <c r="F12" s="478"/>
      <c r="G12" s="478"/>
      <c r="H12" s="478"/>
      <c r="I12" s="478"/>
      <c r="J12" s="128"/>
      <c r="K12" s="20" t="str">
        <f>IF(J12&gt;E12,"Fehler","")</f>
        <v/>
      </c>
    </row>
    <row r="13" spans="1:11" s="5" customFormat="1" ht="35.1" customHeight="1" x14ac:dyDescent="0.2">
      <c r="A13" s="412"/>
      <c r="B13" s="413"/>
      <c r="C13" s="430" t="s">
        <v>69</v>
      </c>
      <c r="D13" s="430"/>
      <c r="E13" s="21">
        <v>3</v>
      </c>
      <c r="F13" s="441"/>
      <c r="G13" s="441"/>
      <c r="H13" s="441"/>
      <c r="I13" s="441"/>
      <c r="J13" s="129"/>
      <c r="K13" s="22" t="str">
        <f>IF(J13&gt;E13,"Fehler","")</f>
        <v/>
      </c>
    </row>
    <row r="14" spans="1:11" s="5" customFormat="1" ht="33.950000000000003" customHeight="1" thickBot="1" x14ac:dyDescent="0.25">
      <c r="A14" s="414"/>
      <c r="B14" s="415"/>
      <c r="C14" s="430" t="s">
        <v>70</v>
      </c>
      <c r="D14" s="430"/>
      <c r="E14" s="21">
        <v>2</v>
      </c>
      <c r="F14" s="441"/>
      <c r="G14" s="441"/>
      <c r="H14" s="441"/>
      <c r="I14" s="441"/>
      <c r="J14" s="129"/>
      <c r="K14" s="23">
        <f>IF(J12&gt;E12,"Fehler",IF(J13&gt;E13,"Fehler",IF(J14&gt;E14,"Fehler",SUM(J12:J14))))</f>
        <v>0</v>
      </c>
    </row>
    <row r="15" spans="1:11" s="5" customFormat="1" ht="36" customHeight="1" x14ac:dyDescent="0.2">
      <c r="A15" s="408" t="s">
        <v>118</v>
      </c>
      <c r="B15" s="409"/>
      <c r="C15" s="431" t="s">
        <v>76</v>
      </c>
      <c r="D15" s="431"/>
      <c r="E15" s="19">
        <v>5</v>
      </c>
      <c r="F15" s="438"/>
      <c r="G15" s="439"/>
      <c r="H15" s="439"/>
      <c r="I15" s="440"/>
      <c r="J15" s="128"/>
      <c r="K15" s="20" t="str">
        <f>IF(J15&gt;E15,"Fehler","")</f>
        <v/>
      </c>
    </row>
    <row r="16" spans="1:11" s="5" customFormat="1" ht="38.1" customHeight="1" thickBot="1" x14ac:dyDescent="0.25">
      <c r="A16" s="418"/>
      <c r="B16" s="419"/>
      <c r="C16" s="435" t="s">
        <v>77</v>
      </c>
      <c r="D16" s="435"/>
      <c r="E16" s="24">
        <v>5</v>
      </c>
      <c r="F16" s="432"/>
      <c r="G16" s="433"/>
      <c r="H16" s="433"/>
      <c r="I16" s="434"/>
      <c r="J16" s="130"/>
      <c r="K16" s="23">
        <f>IF(J15&gt;E15,"Fehler",IF(J16&gt;E16,"Fehler",SUM(J15:J16)))</f>
        <v>0</v>
      </c>
    </row>
    <row r="17" spans="1:11" s="5" customFormat="1" ht="38.1" customHeight="1" x14ac:dyDescent="0.2">
      <c r="A17" s="408" t="s">
        <v>119</v>
      </c>
      <c r="B17" s="409"/>
      <c r="C17" s="436" t="s">
        <v>82</v>
      </c>
      <c r="D17" s="437"/>
      <c r="E17" s="19">
        <v>10</v>
      </c>
      <c r="F17" s="479"/>
      <c r="G17" s="480"/>
      <c r="H17" s="480"/>
      <c r="I17" s="481"/>
      <c r="J17" s="128"/>
      <c r="K17" s="20" t="str">
        <f>IF(J17&gt;E17,"Fehler","")</f>
        <v/>
      </c>
    </row>
    <row r="18" spans="1:11" s="5" customFormat="1" ht="39" customHeight="1" x14ac:dyDescent="0.2">
      <c r="A18" s="25"/>
      <c r="B18" s="26"/>
      <c r="C18" s="423" t="s">
        <v>83</v>
      </c>
      <c r="D18" s="424"/>
      <c r="E18" s="21">
        <v>10</v>
      </c>
      <c r="F18" s="482"/>
      <c r="G18" s="483"/>
      <c r="H18" s="483"/>
      <c r="I18" s="484"/>
      <c r="J18" s="129"/>
      <c r="K18" s="22" t="str">
        <f>IF(J18&gt;E18,"Fehler","")</f>
        <v/>
      </c>
    </row>
    <row r="19" spans="1:11" s="5" customFormat="1" ht="35.1" customHeight="1" x14ac:dyDescent="0.2">
      <c r="A19" s="25"/>
      <c r="B19" s="26"/>
      <c r="C19" s="423" t="s">
        <v>84</v>
      </c>
      <c r="D19" s="424"/>
      <c r="E19" s="21">
        <v>10</v>
      </c>
      <c r="F19" s="482"/>
      <c r="G19" s="483"/>
      <c r="H19" s="483"/>
      <c r="I19" s="484"/>
      <c r="J19" s="129"/>
      <c r="K19" s="22" t="str">
        <f>IF(J19&gt;E19,"Fehler","")</f>
        <v/>
      </c>
    </row>
    <row r="20" spans="1:11" s="5" customFormat="1" ht="35.1" customHeight="1" x14ac:dyDescent="0.2">
      <c r="A20" s="25"/>
      <c r="B20" s="26"/>
      <c r="C20" s="423" t="s">
        <v>85</v>
      </c>
      <c r="D20" s="424"/>
      <c r="E20" s="21">
        <v>10</v>
      </c>
      <c r="F20" s="482"/>
      <c r="G20" s="483"/>
      <c r="H20" s="483"/>
      <c r="I20" s="484"/>
      <c r="J20" s="129"/>
      <c r="K20" s="22" t="str">
        <f>IF(J20&gt;E20,"Fehler","")</f>
        <v/>
      </c>
    </row>
    <row r="21" spans="1:11" s="5" customFormat="1" ht="39.950000000000003" customHeight="1" thickBot="1" x14ac:dyDescent="0.25">
      <c r="A21" s="25"/>
      <c r="B21" s="26"/>
      <c r="C21" s="425" t="s">
        <v>86</v>
      </c>
      <c r="D21" s="426"/>
      <c r="E21" s="15">
        <v>10</v>
      </c>
      <c r="F21" s="432"/>
      <c r="G21" s="433"/>
      <c r="H21" s="433"/>
      <c r="I21" s="434"/>
      <c r="J21" s="126"/>
      <c r="K21" s="23">
        <f>IF(J17&gt;E17,"Fehler",IF(J18&gt;E18,"Fehler",IF(J19&gt;E19,"Fehler",IF(J20&gt;E20,"Fehler",IF(J21&gt;E21,"Fehler",SUM(J17:J21))))))</f>
        <v>0</v>
      </c>
    </row>
    <row r="22" spans="1:11" s="5" customFormat="1" ht="47.1" customHeight="1" thickBot="1" x14ac:dyDescent="0.25">
      <c r="A22" s="410" t="s">
        <v>92</v>
      </c>
      <c r="B22" s="420"/>
      <c r="C22" s="444" t="s">
        <v>93</v>
      </c>
      <c r="D22" s="444"/>
      <c r="E22" s="27">
        <v>10</v>
      </c>
      <c r="F22" s="446"/>
      <c r="G22" s="446"/>
      <c r="H22" s="446"/>
      <c r="I22" s="446"/>
      <c r="J22" s="131"/>
      <c r="K22" s="16">
        <f>IF(J22&gt;E22,"Fehler",SUM(J22))</f>
        <v>0</v>
      </c>
    </row>
    <row r="23" spans="1:11" s="5" customFormat="1" ht="39" customHeight="1" thickBot="1" x14ac:dyDescent="0.25">
      <c r="A23" s="421" t="s">
        <v>95</v>
      </c>
      <c r="B23" s="448"/>
      <c r="C23" s="445" t="s">
        <v>96</v>
      </c>
      <c r="D23" s="445"/>
      <c r="E23" s="17">
        <v>10</v>
      </c>
      <c r="F23" s="447"/>
      <c r="G23" s="447"/>
      <c r="H23" s="447"/>
      <c r="I23" s="447"/>
      <c r="J23" s="127"/>
      <c r="K23" s="16">
        <f>IF(J23&gt;E23,"Fehler",SUM(J23))</f>
        <v>0</v>
      </c>
    </row>
    <row r="24" spans="1:11" s="5" customFormat="1" ht="45.75" customHeight="1" thickBot="1" x14ac:dyDescent="0.25">
      <c r="A24" s="416" t="s">
        <v>98</v>
      </c>
      <c r="B24" s="428"/>
      <c r="C24" s="443"/>
      <c r="D24" s="107" t="s">
        <v>99</v>
      </c>
      <c r="E24" s="427" t="s">
        <v>100</v>
      </c>
      <c r="F24" s="443"/>
      <c r="G24" s="443"/>
      <c r="H24" s="28">
        <f>IF(K10="Fehler","Fehler",IF(K11="Fehler","Fehler",IF(K14="Fehler","Fehler",IF(K16="Fehler","Fehler",IF(K21="Fehler","Fehler",IF(K22="Fehler","Fehler",IF(K23="Fehler","Fehler",SUM(J10:J23))))))))</f>
        <v>0</v>
      </c>
      <c r="I24" s="107" t="s">
        <v>101</v>
      </c>
      <c r="J24" s="29" t="s">
        <v>102</v>
      </c>
      <c r="K24" s="30" t="str">
        <f>IF(H24="Fehler","Fehler",IF(SUM(K10:K23)=0,"",ROUND(SUM(((H24/100)*5)+1)*2,0)/2))</f>
        <v/>
      </c>
    </row>
    <row r="25" spans="1:11" s="12" customFormat="1" ht="26.25" customHeight="1" x14ac:dyDescent="0.2">
      <c r="A25" s="31" t="s">
        <v>103</v>
      </c>
      <c r="B25" s="585"/>
      <c r="C25" s="585"/>
      <c r="D25" s="585"/>
      <c r="E25" s="32"/>
      <c r="F25" s="33" t="s">
        <v>104</v>
      </c>
      <c r="G25" s="586"/>
      <c r="H25" s="586"/>
      <c r="I25" s="586"/>
      <c r="J25" s="586"/>
      <c r="K25" s="586"/>
    </row>
    <row r="26" spans="1:11" s="12" customFormat="1" ht="15" customHeight="1" x14ac:dyDescent="0.2">
      <c r="A26" s="31" t="s">
        <v>105</v>
      </c>
      <c r="B26" s="31"/>
      <c r="C26" s="31"/>
      <c r="D26" s="31"/>
      <c r="E26" s="34"/>
      <c r="F26" s="31" t="s">
        <v>106</v>
      </c>
      <c r="G26" s="31"/>
      <c r="H26" s="31"/>
      <c r="I26" s="31"/>
      <c r="J26" s="34"/>
      <c r="K26" s="34"/>
    </row>
    <row r="27" spans="1:11" s="105" customFormat="1" ht="24.75" customHeight="1" x14ac:dyDescent="0.2">
      <c r="A27" s="584" t="s">
        <v>4</v>
      </c>
      <c r="B27" s="584"/>
      <c r="C27" s="584"/>
      <c r="D27" s="584"/>
      <c r="E27" s="35"/>
      <c r="F27" s="584" t="s">
        <v>0</v>
      </c>
      <c r="G27" s="584"/>
      <c r="H27" s="584"/>
      <c r="I27" s="584"/>
      <c r="J27" s="584"/>
      <c r="K27" s="584"/>
    </row>
    <row r="28" spans="1:11" s="12" customFormat="1" ht="36.75" customHeight="1" x14ac:dyDescent="0.2">
      <c r="A28" s="442" t="s">
        <v>107</v>
      </c>
      <c r="B28" s="442"/>
      <c r="C28" s="442"/>
      <c r="D28" s="442"/>
      <c r="E28" s="442"/>
      <c r="F28" s="442"/>
      <c r="G28" s="442"/>
      <c r="H28" s="442"/>
      <c r="I28" s="442"/>
      <c r="J28" s="442"/>
      <c r="K28" s="442"/>
    </row>
    <row r="29" spans="1:11" s="109" customFormat="1" x14ac:dyDescent="0.2">
      <c r="E29" s="110"/>
      <c r="J29" s="110"/>
      <c r="K29" s="110"/>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7ykg1sNbTxwAb7D3mg6ypFUp8Eq9qTTKeJnnFGnq02P5F/hm4Vp2VvCgzn/Z2LX7SKyDsJW5FCHXhVFVm1zKjA==" saltValue="6k3Rblqx98FagA4Y10im4A==" spinCount="100000" sheet="1" objects="1" scenarios="1" selectLockedCells="1" pivotTables="0"/>
  <mergeCells count="64">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A11:B11"/>
    <mergeCell ref="C11:D11"/>
    <mergeCell ref="F11:I11"/>
    <mergeCell ref="A12:B14"/>
    <mergeCell ref="C12:D12"/>
    <mergeCell ref="F12:I12"/>
    <mergeCell ref="C13:D13"/>
    <mergeCell ref="F13:I13"/>
    <mergeCell ref="C14:D14"/>
    <mergeCell ref="F14:I14"/>
    <mergeCell ref="A10:B10"/>
    <mergeCell ref="C10:D10"/>
    <mergeCell ref="F10:I10"/>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5169" r:id="rId4" name="Check Box 1">
              <controlPr defaultSize="0" autoLine="0" autoPict="0">
                <anchor moveWithCells="1">
                  <from>
                    <xdr:col>2</xdr:col>
                    <xdr:colOff>47625</xdr:colOff>
                    <xdr:row>5</xdr:row>
                    <xdr:rowOff>9525</xdr:rowOff>
                  </from>
                  <to>
                    <xdr:col>2</xdr:col>
                    <xdr:colOff>381000</xdr:colOff>
                    <xdr:row>6</xdr:row>
                    <xdr:rowOff>0</xdr:rowOff>
                  </to>
                </anchor>
              </controlPr>
            </control>
          </mc:Choice>
        </mc:AlternateContent>
        <mc:AlternateContent xmlns:mc="http://schemas.openxmlformats.org/markup-compatibility/2006">
          <mc:Choice Requires="x14">
            <control shapeId="135170" r:id="rId5" name="Check Box 2">
              <controlPr defaultSize="0" autoLine="0" autoPict="0">
                <anchor moveWithCells="1">
                  <from>
                    <xdr:col>2</xdr:col>
                    <xdr:colOff>47625</xdr:colOff>
                    <xdr:row>5</xdr:row>
                    <xdr:rowOff>200025</xdr:rowOff>
                  </from>
                  <to>
                    <xdr:col>2</xdr:col>
                    <xdr:colOff>381000</xdr:colOff>
                    <xdr:row>6</xdr:row>
                    <xdr:rowOff>190500</xdr:rowOff>
                  </to>
                </anchor>
              </controlPr>
            </control>
          </mc:Choice>
        </mc:AlternateContent>
        <mc:AlternateContent xmlns:mc="http://schemas.openxmlformats.org/markup-compatibility/2006">
          <mc:Choice Requires="x14">
            <control shapeId="135171" r:id="rId6" name="Check Box 3">
              <controlPr defaultSize="0" autoLine="0" autoPict="0">
                <anchor moveWithCells="1">
                  <from>
                    <xdr:col>4</xdr:col>
                    <xdr:colOff>47625</xdr:colOff>
                    <xdr:row>5</xdr:row>
                    <xdr:rowOff>9525</xdr:rowOff>
                  </from>
                  <to>
                    <xdr:col>4</xdr:col>
                    <xdr:colOff>381000</xdr:colOff>
                    <xdr:row>6</xdr:row>
                    <xdr:rowOff>0</xdr:rowOff>
                  </to>
                </anchor>
              </controlPr>
            </control>
          </mc:Choice>
        </mc:AlternateContent>
        <mc:AlternateContent xmlns:mc="http://schemas.openxmlformats.org/markup-compatibility/2006">
          <mc:Choice Requires="x14">
            <control shapeId="135172" r:id="rId7" name="Check Box 4">
              <controlPr defaultSize="0" autoLine="0" autoPict="0">
                <anchor moveWithCells="1">
                  <from>
                    <xdr:col>4</xdr:col>
                    <xdr:colOff>47625</xdr:colOff>
                    <xdr:row>5</xdr:row>
                    <xdr:rowOff>200025</xdr:rowOff>
                  </from>
                  <to>
                    <xdr:col>4</xdr:col>
                    <xdr:colOff>381000</xdr:colOff>
                    <xdr:row>6</xdr:row>
                    <xdr:rowOff>190500</xdr:rowOff>
                  </to>
                </anchor>
              </controlPr>
            </control>
          </mc:Choice>
        </mc:AlternateContent>
        <mc:AlternateContent xmlns:mc="http://schemas.openxmlformats.org/markup-compatibility/2006">
          <mc:Choice Requires="x14">
            <control shapeId="135173"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0180-519D-4BAF-86DC-A8408FA10599}">
  <sheetPr>
    <tabColor theme="6" tint="0.39997558519241921"/>
  </sheetPr>
  <dimension ref="A1:K36"/>
  <sheetViews>
    <sheetView zoomScaleNormal="100" workbookViewId="0">
      <selection activeCell="K1" sqref="K1"/>
    </sheetView>
  </sheetViews>
  <sheetFormatPr baseColWidth="10" defaultRowHeight="12.75" x14ac:dyDescent="0.2"/>
  <cols>
    <col min="1" max="1" width="7.85546875" style="100" customWidth="1"/>
    <col min="2" max="2" width="14.42578125" style="100" customWidth="1"/>
    <col min="3" max="3" width="8.5703125" style="100" customWidth="1"/>
    <col min="4" max="6" width="8.7109375" style="100" customWidth="1"/>
    <col min="7" max="7" width="14.7109375" style="100" customWidth="1"/>
    <col min="8" max="8" width="15.28515625" style="100" customWidth="1"/>
    <col min="9" max="9" width="9" style="100" customWidth="1"/>
    <col min="10" max="10" width="17.42578125" style="100" customWidth="1"/>
    <col min="11" max="11" width="5.140625" style="100" customWidth="1"/>
    <col min="12" max="12" width="24.28515625" style="100" customWidth="1"/>
    <col min="13" max="16384" width="11.42578125" style="100"/>
  </cols>
  <sheetData>
    <row r="1" spans="1:11" ht="24" thickBot="1" x14ac:dyDescent="0.25">
      <c r="A1" s="490" t="s">
        <v>209</v>
      </c>
      <c r="B1" s="491"/>
      <c r="C1" s="492"/>
      <c r="D1" s="492"/>
      <c r="E1" s="492"/>
      <c r="F1" s="492"/>
      <c r="G1" s="492"/>
      <c r="H1" s="492"/>
      <c r="I1" s="492"/>
      <c r="J1" s="493"/>
    </row>
    <row r="2" spans="1:11" ht="24.75" customHeight="1" thickBot="1" x14ac:dyDescent="0.25">
      <c r="A2" s="494" t="s">
        <v>164</v>
      </c>
      <c r="B2" s="495"/>
      <c r="C2" s="496" t="str">
        <f>IF('1. Sem. a'!C2="","",'1. Sem. a'!C2:K2)</f>
        <v/>
      </c>
      <c r="D2" s="497"/>
      <c r="E2" s="497"/>
      <c r="F2" s="497"/>
      <c r="G2" s="497"/>
      <c r="H2" s="497"/>
      <c r="I2" s="497"/>
      <c r="J2" s="498"/>
      <c r="K2" s="132"/>
    </row>
    <row r="3" spans="1:11" ht="24.75" customHeight="1" thickBot="1" x14ac:dyDescent="0.25">
      <c r="A3" s="485" t="s">
        <v>165</v>
      </c>
      <c r="B3" s="486"/>
      <c r="C3" s="496" t="str">
        <f>IF('1. Sem. a'!C3="","",'1. Sem. a'!C3:K3)</f>
        <v/>
      </c>
      <c r="D3" s="497"/>
      <c r="E3" s="497"/>
      <c r="F3" s="497"/>
      <c r="G3" s="497"/>
      <c r="H3" s="497"/>
      <c r="I3" s="497"/>
      <c r="J3" s="498"/>
      <c r="K3" s="132"/>
    </row>
    <row r="4" spans="1:11" ht="24.75" customHeight="1" x14ac:dyDescent="0.2">
      <c r="A4" s="485" t="s">
        <v>167</v>
      </c>
      <c r="B4" s="486"/>
      <c r="C4" s="496" t="str">
        <f>IF('1. Sem. a'!C4="","",'1. Sem. a'!C4:K4)</f>
        <v/>
      </c>
      <c r="D4" s="497"/>
      <c r="E4" s="497"/>
      <c r="F4" s="497"/>
      <c r="G4" s="497"/>
      <c r="H4" s="497"/>
      <c r="I4" s="497"/>
      <c r="J4" s="498"/>
      <c r="K4" s="132"/>
    </row>
    <row r="5" spans="1:11" ht="24.75" customHeight="1" thickBot="1" x14ac:dyDescent="0.25">
      <c r="A5" s="499" t="s">
        <v>166</v>
      </c>
      <c r="B5" s="500"/>
      <c r="C5" s="133" t="s">
        <v>157</v>
      </c>
      <c r="D5" s="501"/>
      <c r="E5" s="501"/>
      <c r="F5" s="501"/>
      <c r="G5" s="134" t="s">
        <v>158</v>
      </c>
      <c r="H5" s="501"/>
      <c r="I5" s="501"/>
      <c r="J5" s="502"/>
      <c r="K5" s="135"/>
    </row>
    <row r="6" spans="1:11" ht="13.5" thickBot="1" x14ac:dyDescent="0.25">
      <c r="A6" s="503" t="s">
        <v>168</v>
      </c>
      <c r="B6" s="503"/>
      <c r="C6" s="136"/>
      <c r="D6" s="136"/>
      <c r="E6" s="137"/>
      <c r="F6" s="136"/>
      <c r="G6" s="136"/>
      <c r="H6" s="136"/>
      <c r="I6" s="138"/>
      <c r="J6" s="139"/>
    </row>
    <row r="7" spans="1:11" x14ac:dyDescent="0.2">
      <c r="A7" s="504" t="s">
        <v>169</v>
      </c>
      <c r="B7" s="505"/>
      <c r="C7" s="506" t="s">
        <v>170</v>
      </c>
      <c r="D7" s="507"/>
      <c r="E7" s="507"/>
      <c r="F7" s="507"/>
      <c r="G7" s="507"/>
      <c r="H7" s="507"/>
      <c r="I7" s="507"/>
      <c r="J7" s="140" t="s">
        <v>171</v>
      </c>
    </row>
    <row r="8" spans="1:11" x14ac:dyDescent="0.2">
      <c r="A8" s="513" t="s">
        <v>159</v>
      </c>
      <c r="B8" s="514"/>
      <c r="C8" s="515" t="s">
        <v>172</v>
      </c>
      <c r="D8" s="516"/>
      <c r="E8" s="516"/>
      <c r="F8" s="516"/>
      <c r="G8" s="516"/>
      <c r="H8" s="516"/>
      <c r="I8" s="516"/>
      <c r="J8" s="141">
        <v>6</v>
      </c>
    </row>
    <row r="9" spans="1:11" x14ac:dyDescent="0.2">
      <c r="A9" s="513" t="s">
        <v>160</v>
      </c>
      <c r="B9" s="514"/>
      <c r="C9" s="515" t="s">
        <v>173</v>
      </c>
      <c r="D9" s="516"/>
      <c r="E9" s="516"/>
      <c r="F9" s="516"/>
      <c r="G9" s="516"/>
      <c r="H9" s="516"/>
      <c r="I9" s="516"/>
      <c r="J9" s="141">
        <v>5</v>
      </c>
    </row>
    <row r="10" spans="1:11" x14ac:dyDescent="0.2">
      <c r="A10" s="513" t="s">
        <v>161</v>
      </c>
      <c r="B10" s="514"/>
      <c r="C10" s="515" t="s">
        <v>174</v>
      </c>
      <c r="D10" s="516"/>
      <c r="E10" s="516"/>
      <c r="F10" s="516"/>
      <c r="G10" s="516"/>
      <c r="H10" s="516"/>
      <c r="I10" s="516"/>
      <c r="J10" s="141">
        <v>4</v>
      </c>
    </row>
    <row r="11" spans="1:11" ht="13.5" thickBot="1" x14ac:dyDescent="0.25">
      <c r="A11" s="513" t="s">
        <v>162</v>
      </c>
      <c r="B11" s="514"/>
      <c r="C11" s="517" t="s">
        <v>175</v>
      </c>
      <c r="D11" s="518"/>
      <c r="E11" s="518"/>
      <c r="F11" s="518"/>
      <c r="G11" s="518"/>
      <c r="H11" s="518"/>
      <c r="I11" s="518"/>
      <c r="J11" s="142">
        <v>3</v>
      </c>
    </row>
    <row r="12" spans="1:11" ht="27" customHeight="1" thickBot="1" x14ac:dyDescent="0.25">
      <c r="A12" s="292" t="s">
        <v>176</v>
      </c>
      <c r="B12" s="292"/>
      <c r="C12" s="519"/>
      <c r="D12" s="519"/>
      <c r="E12" s="519"/>
      <c r="F12" s="519"/>
      <c r="G12" s="519"/>
      <c r="H12" s="519"/>
      <c r="I12" s="519"/>
      <c r="J12" s="519"/>
    </row>
    <row r="13" spans="1:11" ht="25.5" x14ac:dyDescent="0.2">
      <c r="A13" s="520" t="s">
        <v>177</v>
      </c>
      <c r="B13" s="521"/>
      <c r="C13" s="522"/>
      <c r="D13" s="143" t="s">
        <v>178</v>
      </c>
      <c r="E13" s="144" t="s">
        <v>179</v>
      </c>
      <c r="F13" s="144" t="s">
        <v>180</v>
      </c>
      <c r="G13" s="523" t="s">
        <v>181</v>
      </c>
      <c r="H13" s="523"/>
      <c r="I13" s="524"/>
      <c r="J13" s="525"/>
    </row>
    <row r="14" spans="1:11" ht="24.75" customHeight="1" x14ac:dyDescent="0.2">
      <c r="A14" s="508" t="s">
        <v>182</v>
      </c>
      <c r="B14" s="509"/>
      <c r="C14" s="510"/>
      <c r="D14" s="176"/>
      <c r="E14" s="145">
        <v>3</v>
      </c>
      <c r="F14" s="146" t="str">
        <f>IF(D14="","",IF(D14&gt;6,"Fehler",SUM(D14*E14)))</f>
        <v/>
      </c>
      <c r="G14" s="511"/>
      <c r="H14" s="511"/>
      <c r="I14" s="511"/>
      <c r="J14" s="512"/>
    </row>
    <row r="15" spans="1:11" ht="24.75" customHeight="1" x14ac:dyDescent="0.2">
      <c r="A15" s="508" t="s">
        <v>183</v>
      </c>
      <c r="B15" s="509"/>
      <c r="C15" s="510"/>
      <c r="D15" s="176"/>
      <c r="E15" s="145">
        <v>1</v>
      </c>
      <c r="F15" s="146" t="str">
        <f>IF(D15="","",IF(D15&gt;6,"Fehler",SUM(D15*E15)))</f>
        <v/>
      </c>
      <c r="G15" s="511"/>
      <c r="H15" s="511"/>
      <c r="I15" s="511"/>
      <c r="J15" s="512"/>
    </row>
    <row r="16" spans="1:11" ht="24.75" customHeight="1" x14ac:dyDescent="0.2">
      <c r="A16" s="508" t="s">
        <v>184</v>
      </c>
      <c r="B16" s="509"/>
      <c r="C16" s="510"/>
      <c r="D16" s="176"/>
      <c r="E16" s="145">
        <v>1</v>
      </c>
      <c r="F16" s="146" t="str">
        <f>IF(D16="","",IF(D16&gt;6,"Fehler",SUM(D16*E16)))</f>
        <v/>
      </c>
      <c r="G16" s="511"/>
      <c r="H16" s="511"/>
      <c r="I16" s="511"/>
      <c r="J16" s="512"/>
    </row>
    <row r="17" spans="1:10" ht="24.75" customHeight="1" x14ac:dyDescent="0.2">
      <c r="A17" s="508" t="s">
        <v>185</v>
      </c>
      <c r="B17" s="509"/>
      <c r="C17" s="510"/>
      <c r="D17" s="176"/>
      <c r="E17" s="145">
        <v>1</v>
      </c>
      <c r="F17" s="146" t="str">
        <f>IF(D17="","",IF(D17&gt;6,"Fehler",SUM(D17*E17)))</f>
        <v/>
      </c>
      <c r="G17" s="511"/>
      <c r="H17" s="511"/>
      <c r="I17" s="511"/>
      <c r="J17" s="512"/>
    </row>
    <row r="18" spans="1:10" ht="24.75" customHeight="1" thickBot="1" x14ac:dyDescent="0.25">
      <c r="A18" s="527" t="s">
        <v>186</v>
      </c>
      <c r="B18" s="528"/>
      <c r="C18" s="529"/>
      <c r="D18" s="146" t="str">
        <f>'Sem. 1 -5'!H21</f>
        <v/>
      </c>
      <c r="E18" s="147">
        <v>3</v>
      </c>
      <c r="F18" s="146" t="str">
        <f>IF(D18="","",IF(D18&gt;6,"Fehler",SUM(D18*E18)))</f>
        <v/>
      </c>
      <c r="G18" s="530"/>
      <c r="H18" s="530"/>
      <c r="I18" s="530"/>
      <c r="J18" s="531"/>
    </row>
    <row r="19" spans="1:10" x14ac:dyDescent="0.2">
      <c r="A19" s="388" t="s">
        <v>187</v>
      </c>
      <c r="B19" s="388"/>
      <c r="C19" s="388"/>
      <c r="D19" s="388"/>
      <c r="E19" s="388"/>
      <c r="F19" s="388"/>
      <c r="G19" s="388"/>
      <c r="H19" s="388"/>
      <c r="I19" s="388"/>
      <c r="J19" s="388"/>
    </row>
    <row r="20" spans="1:10" ht="15" customHeight="1" thickBot="1" x14ac:dyDescent="0.25">
      <c r="A20" s="532" t="s">
        <v>188</v>
      </c>
      <c r="B20" s="532"/>
      <c r="C20" s="532"/>
      <c r="D20" s="532"/>
      <c r="E20" s="532"/>
      <c r="F20" s="532"/>
      <c r="G20" s="532"/>
      <c r="H20" s="532"/>
      <c r="I20" s="532"/>
      <c r="J20" s="532"/>
    </row>
    <row r="21" spans="1:10" x14ac:dyDescent="0.2">
      <c r="A21" s="533" t="s">
        <v>189</v>
      </c>
      <c r="B21" s="534"/>
      <c r="C21" s="534"/>
      <c r="D21" s="534"/>
      <c r="E21" s="534"/>
      <c r="F21" s="534"/>
      <c r="G21" s="534"/>
      <c r="H21" s="535"/>
      <c r="I21" s="148" t="s">
        <v>102</v>
      </c>
      <c r="J21" s="149" t="str">
        <f>IF(SUM(F14:F18)=0,"",SUM(F14:F18))</f>
        <v/>
      </c>
    </row>
    <row r="22" spans="1:10" x14ac:dyDescent="0.2">
      <c r="A22" s="526" t="s">
        <v>190</v>
      </c>
      <c r="B22" s="509"/>
      <c r="C22" s="509"/>
      <c r="D22" s="509"/>
      <c r="E22" s="509"/>
      <c r="F22" s="509"/>
      <c r="G22" s="509"/>
      <c r="H22" s="510"/>
      <c r="I22" s="150" t="s">
        <v>102</v>
      </c>
      <c r="J22" s="151" t="str">
        <f>IF(J21="","",SUM(J21/9))</f>
        <v/>
      </c>
    </row>
    <row r="23" spans="1:10" ht="13.5" thickBot="1" x14ac:dyDescent="0.25">
      <c r="A23" s="540" t="s">
        <v>191</v>
      </c>
      <c r="B23" s="541"/>
      <c r="C23" s="541"/>
      <c r="D23" s="541"/>
      <c r="E23" s="541"/>
      <c r="F23" s="541"/>
      <c r="G23" s="541"/>
      <c r="H23" s="542"/>
      <c r="I23" s="152" t="s">
        <v>102</v>
      </c>
      <c r="J23" s="153" t="str">
        <f>IF(J21="","",ROUND((J22)*2,0)/2)</f>
        <v/>
      </c>
    </row>
    <row r="24" spans="1:10" ht="15" x14ac:dyDescent="0.25">
      <c r="A24" s="543" t="s">
        <v>192</v>
      </c>
      <c r="B24" s="543"/>
      <c r="C24" s="543"/>
      <c r="D24" s="543"/>
      <c r="E24" s="154"/>
      <c r="F24" s="154"/>
      <c r="G24" s="154"/>
      <c r="H24" s="154"/>
      <c r="I24" s="154"/>
      <c r="J24" s="154"/>
    </row>
    <row r="25" spans="1:10" ht="46.5" customHeight="1" x14ac:dyDescent="0.2">
      <c r="A25" s="285" t="s">
        <v>193</v>
      </c>
      <c r="B25" s="285"/>
      <c r="C25" s="285"/>
      <c r="D25" s="285"/>
      <c r="E25" s="285"/>
      <c r="F25" s="285"/>
      <c r="G25" s="285"/>
      <c r="H25" s="285"/>
      <c r="I25" s="285"/>
      <c r="J25" s="285"/>
    </row>
    <row r="26" spans="1:10" ht="30" customHeight="1" x14ac:dyDescent="0.2">
      <c r="A26" s="155" t="s">
        <v>204</v>
      </c>
      <c r="B26" s="544" t="str">
        <f>IF('[1]1. Sem. a'!$B$24="","",'[1]1. Sem. a'!$B$24:$D$24)</f>
        <v/>
      </c>
      <c r="C26" s="544"/>
      <c r="D26" s="544"/>
      <c r="E26" s="544"/>
      <c r="F26" s="156" t="s">
        <v>205</v>
      </c>
      <c r="G26" s="545"/>
      <c r="H26" s="546"/>
      <c r="I26" s="546"/>
      <c r="J26" s="546"/>
    </row>
    <row r="27" spans="1:10" ht="30" customHeight="1" x14ac:dyDescent="0.2">
      <c r="A27" s="155" t="s">
        <v>105</v>
      </c>
      <c r="B27" s="155"/>
      <c r="C27" s="155"/>
      <c r="D27" s="155"/>
      <c r="E27" s="157"/>
      <c r="F27" s="155"/>
      <c r="G27" s="547"/>
      <c r="H27" s="548"/>
      <c r="I27" s="548"/>
      <c r="J27" s="548"/>
    </row>
    <row r="28" spans="1:10" ht="30" customHeight="1" x14ac:dyDescent="0.2">
      <c r="A28" s="155" t="s">
        <v>106</v>
      </c>
      <c r="B28" s="155"/>
      <c r="C28" s="139"/>
      <c r="D28" s="139"/>
      <c r="E28" s="158"/>
      <c r="F28" s="139"/>
      <c r="G28" s="549"/>
      <c r="H28" s="550"/>
      <c r="I28" s="550"/>
      <c r="J28" s="550"/>
    </row>
    <row r="29" spans="1:10" ht="30" customHeight="1" x14ac:dyDescent="0.2">
      <c r="A29" s="544" t="s">
        <v>206</v>
      </c>
      <c r="B29" s="544"/>
      <c r="C29" s="551"/>
      <c r="D29" s="551"/>
      <c r="E29" s="551"/>
      <c r="F29" s="551"/>
      <c r="G29" s="549"/>
      <c r="H29" s="550"/>
      <c r="I29" s="550"/>
      <c r="J29" s="550"/>
    </row>
    <row r="30" spans="1:10" ht="27.75" customHeight="1" x14ac:dyDescent="0.2">
      <c r="A30" s="552" t="s">
        <v>194</v>
      </c>
      <c r="B30" s="552"/>
      <c r="C30" s="139"/>
      <c r="D30" s="155"/>
      <c r="E30" s="155"/>
      <c r="F30" s="139"/>
      <c r="G30" s="159"/>
      <c r="H30" s="159"/>
      <c r="I30" s="155"/>
      <c r="J30" s="139"/>
    </row>
    <row r="31" spans="1:10" ht="62.25" customHeight="1" thickBot="1" x14ac:dyDescent="0.25">
      <c r="A31" s="285" t="s">
        <v>195</v>
      </c>
      <c r="B31" s="285"/>
      <c r="C31" s="285"/>
      <c r="D31" s="285"/>
      <c r="E31" s="285"/>
      <c r="F31" s="285"/>
      <c r="G31" s="285"/>
      <c r="H31" s="285"/>
      <c r="I31" s="285"/>
      <c r="J31" s="285"/>
    </row>
    <row r="32" spans="1:10" ht="42.75" customHeight="1" x14ac:dyDescent="0.2">
      <c r="A32" s="360" t="s">
        <v>196</v>
      </c>
      <c r="B32" s="536"/>
      <c r="C32" s="361"/>
      <c r="D32" s="537" t="s">
        <v>197</v>
      </c>
      <c r="E32" s="538"/>
      <c r="F32" s="538"/>
      <c r="G32" s="538"/>
      <c r="H32" s="538"/>
      <c r="I32" s="538"/>
      <c r="J32" s="539"/>
    </row>
    <row r="33" spans="1:10" ht="12.75" customHeight="1" x14ac:dyDescent="0.2">
      <c r="A33" s="571"/>
      <c r="B33" s="572"/>
      <c r="C33" s="573"/>
      <c r="D33" s="556" t="s">
        <v>198</v>
      </c>
      <c r="E33" s="557"/>
      <c r="F33" s="557"/>
      <c r="G33" s="558"/>
      <c r="H33" s="562" t="s">
        <v>201</v>
      </c>
      <c r="I33" s="563"/>
      <c r="J33" s="564"/>
    </row>
    <row r="34" spans="1:10" ht="13.5" x14ac:dyDescent="0.2">
      <c r="A34" s="36"/>
      <c r="B34" s="36"/>
      <c r="C34" s="36"/>
      <c r="D34" s="559" t="s">
        <v>199</v>
      </c>
      <c r="E34" s="560"/>
      <c r="F34" s="560"/>
      <c r="G34" s="561"/>
      <c r="H34" s="565" t="s">
        <v>202</v>
      </c>
      <c r="I34" s="566"/>
      <c r="J34" s="567"/>
    </row>
    <row r="35" spans="1:10" x14ac:dyDescent="0.2">
      <c r="A35" s="571"/>
      <c r="B35" s="572"/>
      <c r="C35" s="573"/>
      <c r="D35" s="559" t="s">
        <v>200</v>
      </c>
      <c r="E35" s="560"/>
      <c r="F35" s="560"/>
      <c r="G35" s="561"/>
      <c r="H35" s="160"/>
      <c r="I35" s="160"/>
      <c r="J35" s="161"/>
    </row>
    <row r="36" spans="1:10" ht="13.5" thickBot="1" x14ac:dyDescent="0.25">
      <c r="A36" s="553"/>
      <c r="B36" s="554"/>
      <c r="C36" s="555"/>
      <c r="D36" s="568" t="s">
        <v>203</v>
      </c>
      <c r="E36" s="569"/>
      <c r="F36" s="569"/>
      <c r="G36" s="569"/>
      <c r="H36" s="569"/>
      <c r="I36" s="569"/>
      <c r="J36" s="570"/>
    </row>
  </sheetData>
  <sheetProtection algorithmName="SHA-512" hashValue="Z0aEZQDw7HeTs3VjwR5RZQBapoydtXcXOXpLOiRo0eOgLRPzbg+6LDrDLZgRtDshYgwQwHoQI/2eACZD+r1/lA==" saltValue="9GGKkWmgNzxVa0LK3qoZBA==" spinCount="100000" sheet="1" objects="1" scenarios="1" selectLockedCells="1" pivotTables="0"/>
  <mergeCells count="60">
    <mergeCell ref="A36:C36"/>
    <mergeCell ref="D36:J36"/>
    <mergeCell ref="A33:C33"/>
    <mergeCell ref="D33:G33"/>
    <mergeCell ref="H33:J33"/>
    <mergeCell ref="D34:G34"/>
    <mergeCell ref="H34:J34"/>
    <mergeCell ref="A35:C35"/>
    <mergeCell ref="D35:G35"/>
    <mergeCell ref="A32:C32"/>
    <mergeCell ref="D32:J32"/>
    <mergeCell ref="A23:H23"/>
    <mergeCell ref="A24:D24"/>
    <mergeCell ref="A25:J25"/>
    <mergeCell ref="B26:E26"/>
    <mergeCell ref="G26:J26"/>
    <mergeCell ref="G27:J27"/>
    <mergeCell ref="G28:J28"/>
    <mergeCell ref="A29:F29"/>
    <mergeCell ref="G29:J29"/>
    <mergeCell ref="A30:B30"/>
    <mergeCell ref="A31:J31"/>
    <mergeCell ref="A22:H22"/>
    <mergeCell ref="A15:C15"/>
    <mergeCell ref="G15:J15"/>
    <mergeCell ref="A16:C16"/>
    <mergeCell ref="G16:J16"/>
    <mergeCell ref="A17:C17"/>
    <mergeCell ref="G17:J17"/>
    <mergeCell ref="A18:C18"/>
    <mergeCell ref="G18:J18"/>
    <mergeCell ref="A19:J19"/>
    <mergeCell ref="A20:J20"/>
    <mergeCell ref="A21:H21"/>
    <mergeCell ref="A14:C14"/>
    <mergeCell ref="G14:J14"/>
    <mergeCell ref="A8:B8"/>
    <mergeCell ref="C8:I8"/>
    <mergeCell ref="A9:B9"/>
    <mergeCell ref="C9:I9"/>
    <mergeCell ref="A10:B10"/>
    <mergeCell ref="C10:I10"/>
    <mergeCell ref="A11:B11"/>
    <mergeCell ref="C11:I11"/>
    <mergeCell ref="A12:J12"/>
    <mergeCell ref="A13:C13"/>
    <mergeCell ref="G13:J13"/>
    <mergeCell ref="A5:B5"/>
    <mergeCell ref="D5:F5"/>
    <mergeCell ref="H5:J5"/>
    <mergeCell ref="A6:B6"/>
    <mergeCell ref="A7:B7"/>
    <mergeCell ref="C7:I7"/>
    <mergeCell ref="A4:B4"/>
    <mergeCell ref="C4:J4"/>
    <mergeCell ref="A1:J1"/>
    <mergeCell ref="A2:B2"/>
    <mergeCell ref="C2:J2"/>
    <mergeCell ref="A3:B3"/>
    <mergeCell ref="C3:J3"/>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B8FB-9BAF-4852-98E7-A3DEC5C0E7D3}">
  <sheetPr>
    <tabColor rgb="FF7030A0"/>
  </sheetPr>
  <dimension ref="A1:K69"/>
  <sheetViews>
    <sheetView showGridLines="0" view="pageLayout" zoomScale="106" zoomScaleNormal="100" zoomScalePageLayoutView="106" workbookViewId="0">
      <selection activeCell="C5" sqref="C5:K5"/>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452" t="s">
        <v>131</v>
      </c>
      <c r="B1" s="453"/>
      <c r="C1" s="576"/>
      <c r="D1" s="576"/>
      <c r="E1" s="576"/>
      <c r="F1" s="576"/>
      <c r="G1" s="576"/>
      <c r="H1" s="576"/>
      <c r="I1" s="576"/>
      <c r="J1" s="576"/>
      <c r="K1" s="577"/>
    </row>
    <row r="2" spans="1:11" s="5" customFormat="1" ht="20.100000000000001" customHeight="1" x14ac:dyDescent="0.2">
      <c r="A2" s="465" t="s">
        <v>47</v>
      </c>
      <c r="B2" s="437"/>
      <c r="C2" s="574" t="str">
        <f>IF('1. Sem. a'!C2="","",'1. Sem. a'!C2:K2)</f>
        <v/>
      </c>
      <c r="D2" s="574"/>
      <c r="E2" s="574"/>
      <c r="F2" s="574"/>
      <c r="G2" s="574"/>
      <c r="H2" s="574"/>
      <c r="I2" s="574"/>
      <c r="J2" s="574"/>
      <c r="K2" s="575"/>
    </row>
    <row r="3" spans="1:11" s="5" customFormat="1" ht="20.100000000000001" customHeight="1" x14ac:dyDescent="0.2">
      <c r="A3" s="468" t="s">
        <v>52</v>
      </c>
      <c r="B3" s="424"/>
      <c r="C3" s="574" t="str">
        <f>IF('1. Sem. a'!C3="","",'1. Sem. a'!C3:K3)</f>
        <v/>
      </c>
      <c r="D3" s="574"/>
      <c r="E3" s="574"/>
      <c r="F3" s="574"/>
      <c r="G3" s="574"/>
      <c r="H3" s="574"/>
      <c r="I3" s="574"/>
      <c r="J3" s="574"/>
      <c r="K3" s="575"/>
    </row>
    <row r="4" spans="1:11" s="5" customFormat="1" ht="20.100000000000001" customHeight="1" x14ac:dyDescent="0.2">
      <c r="A4" s="468" t="s">
        <v>53</v>
      </c>
      <c r="B4" s="424"/>
      <c r="C4" s="574" t="str">
        <f>IF('1. Sem. a'!C4="","",'1. Sem. a'!C4:K4)</f>
        <v/>
      </c>
      <c r="D4" s="574"/>
      <c r="E4" s="574"/>
      <c r="F4" s="574"/>
      <c r="G4" s="574"/>
      <c r="H4" s="574"/>
      <c r="I4" s="574"/>
      <c r="J4" s="574"/>
      <c r="K4" s="575"/>
    </row>
    <row r="5" spans="1:11" s="5" customFormat="1" ht="20.100000000000001" customHeight="1" thickBot="1" x14ac:dyDescent="0.25">
      <c r="A5" s="470" t="s">
        <v>54</v>
      </c>
      <c r="B5" s="426"/>
      <c r="C5" s="578"/>
      <c r="D5" s="579"/>
      <c r="E5" s="579"/>
      <c r="F5" s="579"/>
      <c r="G5" s="579"/>
      <c r="H5" s="579"/>
      <c r="I5" s="579"/>
      <c r="J5" s="579"/>
      <c r="K5" s="580"/>
    </row>
    <row r="6" spans="1:11" s="5" customFormat="1" ht="20.100000000000001" customHeight="1" thickBot="1" x14ac:dyDescent="0.25">
      <c r="A6" s="408" t="s">
        <v>23</v>
      </c>
      <c r="B6" s="409"/>
      <c r="C6" s="455" t="s">
        <v>123</v>
      </c>
      <c r="D6" s="456"/>
      <c r="E6" s="581"/>
      <c r="F6" s="581"/>
      <c r="G6" s="581"/>
      <c r="H6" s="581"/>
      <c r="I6" s="581"/>
      <c r="J6" s="581"/>
      <c r="K6" s="582"/>
    </row>
    <row r="7" spans="1:11" s="5" customFormat="1" ht="25.5" customHeight="1" thickBot="1" x14ac:dyDescent="0.25">
      <c r="A7" s="290" t="s">
        <v>55</v>
      </c>
      <c r="B7" s="365"/>
      <c r="C7" s="333" t="s">
        <v>56</v>
      </c>
      <c r="D7" s="333"/>
      <c r="E7" s="333"/>
      <c r="F7" s="333"/>
      <c r="G7" s="333"/>
      <c r="H7" s="333"/>
      <c r="I7" s="333"/>
      <c r="J7" s="333"/>
      <c r="K7" s="368"/>
    </row>
    <row r="8" spans="1:11" s="5" customFormat="1" ht="30" customHeight="1" thickBot="1" x14ac:dyDescent="0.25">
      <c r="A8" s="290" t="s">
        <v>57</v>
      </c>
      <c r="B8" s="332"/>
      <c r="C8" s="293" t="s">
        <v>58</v>
      </c>
      <c r="D8" s="332"/>
      <c r="E8" s="63" t="s">
        <v>59</v>
      </c>
      <c r="F8" s="293" t="s">
        <v>60</v>
      </c>
      <c r="G8" s="291"/>
      <c r="H8" s="291"/>
      <c r="I8" s="332"/>
      <c r="J8" s="63" t="s">
        <v>61</v>
      </c>
      <c r="K8" s="62" t="s">
        <v>62</v>
      </c>
    </row>
    <row r="9" spans="1:11" s="5" customFormat="1" ht="54" customHeight="1" thickBot="1" x14ac:dyDescent="0.25">
      <c r="A9" s="297" t="s">
        <v>116</v>
      </c>
      <c r="B9" s="298"/>
      <c r="C9" s="334" t="s">
        <v>63</v>
      </c>
      <c r="D9" s="334"/>
      <c r="E9" s="15">
        <v>5</v>
      </c>
      <c r="F9" s="477"/>
      <c r="G9" s="477"/>
      <c r="H9" s="477"/>
      <c r="I9" s="477"/>
      <c r="J9" s="126"/>
      <c r="K9" s="16">
        <f>IF(J9&gt;E9,"Fehler",SUM(J9))</f>
        <v>0</v>
      </c>
    </row>
    <row r="10" spans="1:11" s="5" customFormat="1" ht="63" customHeight="1" thickBot="1" x14ac:dyDescent="0.25">
      <c r="A10" s="286" t="s">
        <v>65</v>
      </c>
      <c r="B10" s="318"/>
      <c r="C10" s="288" t="s">
        <v>66</v>
      </c>
      <c r="D10" s="288"/>
      <c r="E10" s="17">
        <v>5</v>
      </c>
      <c r="F10" s="447"/>
      <c r="G10" s="447"/>
      <c r="H10" s="447"/>
      <c r="I10" s="447"/>
      <c r="J10" s="127"/>
      <c r="K10" s="18">
        <f>IF(J10&gt;E10,"Fehler",SUM(J10))</f>
        <v>0</v>
      </c>
    </row>
    <row r="11" spans="1:11" s="5" customFormat="1" ht="39" customHeight="1" x14ac:dyDescent="0.2">
      <c r="A11" s="297" t="s">
        <v>120</v>
      </c>
      <c r="B11" s="319"/>
      <c r="C11" s="324" t="s">
        <v>68</v>
      </c>
      <c r="D11" s="324"/>
      <c r="E11" s="19">
        <v>5</v>
      </c>
      <c r="F11" s="478"/>
      <c r="G11" s="478"/>
      <c r="H11" s="478"/>
      <c r="I11" s="478"/>
      <c r="J11" s="128"/>
      <c r="K11" s="20" t="str">
        <f>IF(J11&gt;E11,"Fehler","")</f>
        <v/>
      </c>
    </row>
    <row r="12" spans="1:11" s="5" customFormat="1" ht="35.1" customHeight="1" x14ac:dyDescent="0.2">
      <c r="A12" s="320"/>
      <c r="B12" s="321"/>
      <c r="C12" s="326" t="s">
        <v>69</v>
      </c>
      <c r="D12" s="326"/>
      <c r="E12" s="21">
        <v>3</v>
      </c>
      <c r="F12" s="441"/>
      <c r="G12" s="441"/>
      <c r="H12" s="441"/>
      <c r="I12" s="441"/>
      <c r="J12" s="129"/>
      <c r="K12" s="22" t="str">
        <f>IF(J12&gt;E12,"Fehler","")</f>
        <v/>
      </c>
    </row>
    <row r="13" spans="1:11" s="5" customFormat="1" ht="33.950000000000003" customHeight="1" thickBot="1" x14ac:dyDescent="0.25">
      <c r="A13" s="322"/>
      <c r="B13" s="323"/>
      <c r="C13" s="326" t="s">
        <v>70</v>
      </c>
      <c r="D13" s="326"/>
      <c r="E13" s="21">
        <v>2</v>
      </c>
      <c r="F13" s="441"/>
      <c r="G13" s="441"/>
      <c r="H13" s="441"/>
      <c r="I13" s="441"/>
      <c r="J13" s="129"/>
      <c r="K13" s="23">
        <f>IF(J11&gt;E11,"Fehler",IF(J12&gt;E12,"Fehler",IF(J13&gt;E13,"Fehler",SUM(J11:J13))))</f>
        <v>0</v>
      </c>
    </row>
    <row r="14" spans="1:11" s="5" customFormat="1" ht="36" customHeight="1" x14ac:dyDescent="0.2">
      <c r="A14" s="301" t="s">
        <v>118</v>
      </c>
      <c r="B14" s="302"/>
      <c r="C14" s="324" t="s">
        <v>76</v>
      </c>
      <c r="D14" s="324"/>
      <c r="E14" s="19">
        <v>5</v>
      </c>
      <c r="F14" s="438"/>
      <c r="G14" s="439"/>
      <c r="H14" s="439"/>
      <c r="I14" s="440"/>
      <c r="J14" s="128"/>
      <c r="K14" s="20" t="str">
        <f>IF(J14&gt;E14,"Fehler","")</f>
        <v/>
      </c>
    </row>
    <row r="15" spans="1:11" s="5" customFormat="1" ht="38.1" customHeight="1" thickBot="1" x14ac:dyDescent="0.25">
      <c r="A15" s="329"/>
      <c r="B15" s="330"/>
      <c r="C15" s="331" t="s">
        <v>77</v>
      </c>
      <c r="D15" s="331"/>
      <c r="E15" s="24">
        <v>5</v>
      </c>
      <c r="F15" s="432"/>
      <c r="G15" s="433"/>
      <c r="H15" s="433"/>
      <c r="I15" s="434"/>
      <c r="J15" s="130"/>
      <c r="K15" s="23">
        <f>IF(J14&gt;E14,"Fehler",IF(J15&gt;E15,"Fehler",SUM(J14:J15)))</f>
        <v>0</v>
      </c>
    </row>
    <row r="16" spans="1:11" s="5" customFormat="1" ht="38.1" customHeight="1" x14ac:dyDescent="0.2">
      <c r="A16" s="301" t="s">
        <v>81</v>
      </c>
      <c r="B16" s="302"/>
      <c r="C16" s="303" t="s">
        <v>82</v>
      </c>
      <c r="D16" s="304"/>
      <c r="E16" s="19">
        <v>10</v>
      </c>
      <c r="F16" s="479"/>
      <c r="G16" s="480"/>
      <c r="H16" s="480"/>
      <c r="I16" s="481"/>
      <c r="J16" s="128"/>
      <c r="K16" s="20" t="str">
        <f>IF(J16&gt;E16,"Fehler","")</f>
        <v/>
      </c>
    </row>
    <row r="17" spans="1:11" s="5" customFormat="1" ht="39" customHeight="1" x14ac:dyDescent="0.2">
      <c r="A17" s="55"/>
      <c r="B17" s="54"/>
      <c r="C17" s="310" t="s">
        <v>83</v>
      </c>
      <c r="D17" s="311"/>
      <c r="E17" s="21">
        <v>10</v>
      </c>
      <c r="F17" s="482"/>
      <c r="G17" s="483"/>
      <c r="H17" s="483"/>
      <c r="I17" s="484"/>
      <c r="J17" s="129"/>
      <c r="K17" s="22" t="str">
        <f>IF(J17&gt;E17,"Fehler","")</f>
        <v/>
      </c>
    </row>
    <row r="18" spans="1:11" s="5" customFormat="1" ht="35.1" customHeight="1" x14ac:dyDescent="0.2">
      <c r="A18" s="55"/>
      <c r="B18" s="54"/>
      <c r="C18" s="310" t="s">
        <v>84</v>
      </c>
      <c r="D18" s="311"/>
      <c r="E18" s="21">
        <v>10</v>
      </c>
      <c r="F18" s="482"/>
      <c r="G18" s="483"/>
      <c r="H18" s="483"/>
      <c r="I18" s="484"/>
      <c r="J18" s="129"/>
      <c r="K18" s="22" t="str">
        <f>IF(J18&gt;E18,"Fehler","")</f>
        <v/>
      </c>
    </row>
    <row r="19" spans="1:11" s="5" customFormat="1" ht="35.1" customHeight="1" x14ac:dyDescent="0.2">
      <c r="A19" s="55"/>
      <c r="B19" s="54"/>
      <c r="C19" s="310" t="s">
        <v>85</v>
      </c>
      <c r="D19" s="311"/>
      <c r="E19" s="21">
        <v>10</v>
      </c>
      <c r="F19" s="482"/>
      <c r="G19" s="483"/>
      <c r="H19" s="483"/>
      <c r="I19" s="484"/>
      <c r="J19" s="129"/>
      <c r="K19" s="22" t="str">
        <f>IF(J19&gt;E19,"Fehler","")</f>
        <v/>
      </c>
    </row>
    <row r="20" spans="1:11" s="5" customFormat="1" ht="39.950000000000003" customHeight="1" thickBot="1" x14ac:dyDescent="0.25">
      <c r="A20" s="55"/>
      <c r="B20" s="54"/>
      <c r="C20" s="305" t="s">
        <v>86</v>
      </c>
      <c r="D20" s="306"/>
      <c r="E20" s="15">
        <v>10</v>
      </c>
      <c r="F20" s="432"/>
      <c r="G20" s="433"/>
      <c r="H20" s="433"/>
      <c r="I20" s="434"/>
      <c r="J20" s="126"/>
      <c r="K20" s="23">
        <f>IF(J16&gt;E16,"Fehler",IF(J17&gt;E17,"Fehler",IF(J18&gt;E18,"Fehler",IF(J19&gt;E19,"Fehler",IF(J20&gt;E20,"Fehler",SUM(J16:J20))))))</f>
        <v>0</v>
      </c>
    </row>
    <row r="21" spans="1:11" s="5" customFormat="1" ht="47.1" customHeight="1" thickBot="1" x14ac:dyDescent="0.25">
      <c r="A21" s="297" t="s">
        <v>92</v>
      </c>
      <c r="B21" s="298"/>
      <c r="C21" s="299" t="s">
        <v>93</v>
      </c>
      <c r="D21" s="299"/>
      <c r="E21" s="27">
        <v>10</v>
      </c>
      <c r="F21" s="446"/>
      <c r="G21" s="446"/>
      <c r="H21" s="446"/>
      <c r="I21" s="446"/>
      <c r="J21" s="131"/>
      <c r="K21" s="16">
        <f>IF(J21&gt;E21,"Fehler",SUM(J21))</f>
        <v>0</v>
      </c>
    </row>
    <row r="22" spans="1:11" s="5" customFormat="1" ht="39" customHeight="1" thickBot="1" x14ac:dyDescent="0.25">
      <c r="A22" s="286" t="s">
        <v>95</v>
      </c>
      <c r="B22" s="287"/>
      <c r="C22" s="288" t="s">
        <v>96</v>
      </c>
      <c r="D22" s="288"/>
      <c r="E22" s="17">
        <v>10</v>
      </c>
      <c r="F22" s="447"/>
      <c r="G22" s="447"/>
      <c r="H22" s="447"/>
      <c r="I22" s="447"/>
      <c r="J22" s="127"/>
      <c r="K22" s="16">
        <f>IF(J22&gt;E22,"Fehler",SUM(J22))</f>
        <v>0</v>
      </c>
    </row>
    <row r="23" spans="1:11" s="5" customFormat="1" ht="45.75" customHeight="1" thickBot="1" x14ac:dyDescent="0.25">
      <c r="A23" s="290" t="s">
        <v>98</v>
      </c>
      <c r="B23" s="291"/>
      <c r="C23" s="292"/>
      <c r="D23" s="106" t="s">
        <v>99</v>
      </c>
      <c r="E23" s="427" t="s">
        <v>100</v>
      </c>
      <c r="F23" s="443"/>
      <c r="G23" s="443"/>
      <c r="H23" s="28">
        <f>IF(K9="Fehler","Fehler",IF(K10="Fehler","Fehler",IF(K13="Fehler","Fehler",IF(K15="Fehler","Fehler",IF(K20="Fehler","Fehler",IF(K21="Fehler","Fehler",IF(K22="Fehler","Fehler",SUM(J9:J22))))))))</f>
        <v>0</v>
      </c>
      <c r="I23" s="107" t="s">
        <v>101</v>
      </c>
      <c r="J23" s="29" t="s">
        <v>102</v>
      </c>
      <c r="K23" s="30" t="str">
        <f>IF(H23="Fehler","Fehler",IF(SUM(K9:K22)=0,"",ROUND(SUM(((H23/100)*5)+1)*2,0)/2))</f>
        <v/>
      </c>
    </row>
    <row r="24" spans="1:11" s="5" customFormat="1" ht="16.5" customHeight="1" x14ac:dyDescent="0.2">
      <c r="A24" s="115" t="s">
        <v>103</v>
      </c>
      <c r="B24" s="585"/>
      <c r="C24" s="585"/>
      <c r="D24" s="585"/>
      <c r="E24" s="32"/>
      <c r="F24" s="116" t="s">
        <v>104</v>
      </c>
      <c r="G24" s="586"/>
      <c r="H24" s="587"/>
      <c r="I24" s="587"/>
      <c r="J24" s="587"/>
      <c r="K24" s="587"/>
    </row>
    <row r="25" spans="1:11" s="5" customFormat="1" ht="23.25" customHeight="1" x14ac:dyDescent="0.2">
      <c r="A25" s="43" t="s">
        <v>105</v>
      </c>
      <c r="B25" s="43"/>
      <c r="C25" s="43"/>
      <c r="D25" s="43"/>
      <c r="E25" s="42"/>
      <c r="F25" s="43" t="s">
        <v>106</v>
      </c>
      <c r="G25" s="43"/>
      <c r="H25" s="43"/>
      <c r="I25" s="43"/>
      <c r="J25" s="42"/>
      <c r="K25" s="42"/>
    </row>
    <row r="26" spans="1:11" s="5" customFormat="1" ht="15" customHeight="1" x14ac:dyDescent="0.2">
      <c r="A26" s="584"/>
      <c r="B26" s="584"/>
      <c r="C26" s="584"/>
      <c r="D26" s="584"/>
      <c r="E26" s="35"/>
      <c r="F26" s="584"/>
      <c r="G26" s="584"/>
      <c r="H26" s="584"/>
      <c r="I26" s="584"/>
      <c r="J26" s="584"/>
      <c r="K26" s="584"/>
    </row>
    <row r="27" spans="1:11" s="7" customFormat="1" ht="41.25" customHeight="1" x14ac:dyDescent="0.2">
      <c r="A27" s="442" t="s">
        <v>107</v>
      </c>
      <c r="B27" s="442"/>
      <c r="C27" s="583"/>
      <c r="D27" s="583"/>
      <c r="E27" s="583"/>
      <c r="F27" s="583"/>
      <c r="G27" s="583"/>
      <c r="H27" s="583"/>
      <c r="I27" s="583"/>
      <c r="J27" s="583"/>
      <c r="K27" s="583"/>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WSv3AYh1wL/MGfscQIWVupAg0U1z3qa4cjVwpEiNbLV2aQ/ft2dypU49RpPlWz0dPswoyzeT+xCX12iudnNbLA==" saltValue="cYEMhgcXpu6ohzW32lRtAQ=="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02B6-E84E-4F22-B612-BD2463A0532D}">
  <sheetPr>
    <tabColor rgb="FF7030A0"/>
  </sheetPr>
  <dimension ref="A1:K69"/>
  <sheetViews>
    <sheetView showGridLines="0" view="pageLayout" zoomScale="106" zoomScaleNormal="100" zoomScalePageLayoutView="106" workbookViewId="0">
      <selection activeCell="C5" sqref="C5:K5"/>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452" t="s">
        <v>130</v>
      </c>
      <c r="B1" s="453"/>
      <c r="C1" s="453"/>
      <c r="D1" s="453"/>
      <c r="E1" s="453"/>
      <c r="F1" s="453"/>
      <c r="G1" s="453"/>
      <c r="H1" s="453"/>
      <c r="I1" s="453"/>
      <c r="J1" s="453"/>
      <c r="K1" s="454"/>
    </row>
    <row r="2" spans="1:11" s="5" customFormat="1" ht="20.100000000000001" customHeight="1" x14ac:dyDescent="0.2">
      <c r="A2" s="465" t="s">
        <v>47</v>
      </c>
      <c r="B2" s="466"/>
      <c r="C2" s="436" t="str">
        <f>IF('1. Sem. a'!C2="","",'1. Sem. a'!C2:K2)</f>
        <v/>
      </c>
      <c r="D2" s="472"/>
      <c r="E2" s="472"/>
      <c r="F2" s="472"/>
      <c r="G2" s="472"/>
      <c r="H2" s="472"/>
      <c r="I2" s="472"/>
      <c r="J2" s="472"/>
      <c r="K2" s="473"/>
    </row>
    <row r="3" spans="1:11" s="5" customFormat="1" ht="20.100000000000001" customHeight="1" x14ac:dyDescent="0.2">
      <c r="A3" s="468" t="s">
        <v>52</v>
      </c>
      <c r="B3" s="469"/>
      <c r="C3" s="423" t="str">
        <f>IF('1. Sem. a'!C3="","",'1. Sem. a'!C3:K3)</f>
        <v/>
      </c>
      <c r="D3" s="474"/>
      <c r="E3" s="474"/>
      <c r="F3" s="474"/>
      <c r="G3" s="474"/>
      <c r="H3" s="474"/>
      <c r="I3" s="474"/>
      <c r="J3" s="474"/>
      <c r="K3" s="475"/>
    </row>
    <row r="4" spans="1:11" s="5" customFormat="1" ht="20.100000000000001" customHeight="1" x14ac:dyDescent="0.2">
      <c r="A4" s="468" t="s">
        <v>53</v>
      </c>
      <c r="B4" s="469"/>
      <c r="C4" s="423" t="str">
        <f>IF('1. Sem. a'!C4="","",'1. Sem. a'!C4:K4)</f>
        <v/>
      </c>
      <c r="D4" s="474"/>
      <c r="E4" s="474"/>
      <c r="F4" s="474"/>
      <c r="G4" s="474"/>
      <c r="H4" s="474"/>
      <c r="I4" s="474"/>
      <c r="J4" s="474"/>
      <c r="K4" s="475"/>
    </row>
    <row r="5" spans="1:11" s="5" customFormat="1" ht="20.100000000000001" customHeight="1" thickBot="1" x14ac:dyDescent="0.25">
      <c r="A5" s="470" t="s">
        <v>54</v>
      </c>
      <c r="B5" s="471"/>
      <c r="C5" s="588"/>
      <c r="D5" s="589"/>
      <c r="E5" s="589"/>
      <c r="F5" s="589"/>
      <c r="G5" s="589"/>
      <c r="H5" s="589"/>
      <c r="I5" s="589"/>
      <c r="J5" s="589"/>
      <c r="K5" s="590"/>
    </row>
    <row r="6" spans="1:11" s="5" customFormat="1" ht="16.5" customHeight="1" x14ac:dyDescent="0.2">
      <c r="A6" s="408" t="s">
        <v>23</v>
      </c>
      <c r="B6" s="460"/>
      <c r="C6" s="591" t="s">
        <v>129</v>
      </c>
      <c r="D6" s="592"/>
      <c r="E6" s="593" t="s">
        <v>112</v>
      </c>
      <c r="F6" s="594"/>
      <c r="G6" s="595"/>
      <c r="H6" s="593" t="s">
        <v>113</v>
      </c>
      <c r="I6" s="594"/>
      <c r="J6" s="594"/>
      <c r="K6" s="117"/>
    </row>
    <row r="7" spans="1:11" s="5" customFormat="1" ht="17.100000000000001" customHeight="1" thickBot="1" x14ac:dyDescent="0.25">
      <c r="A7" s="467"/>
      <c r="B7" s="461"/>
      <c r="C7" s="596" t="s">
        <v>115</v>
      </c>
      <c r="D7" s="597"/>
      <c r="E7" s="596" t="s">
        <v>114</v>
      </c>
      <c r="F7" s="598"/>
      <c r="G7" s="597"/>
      <c r="H7" s="596"/>
      <c r="I7" s="598"/>
      <c r="J7" s="598"/>
      <c r="K7" s="118"/>
    </row>
    <row r="8" spans="1:11" s="5" customFormat="1" ht="40.5" customHeight="1" thickBot="1" x14ac:dyDescent="0.25">
      <c r="A8" s="416" t="s">
        <v>55</v>
      </c>
      <c r="B8" s="417"/>
      <c r="C8" s="427" t="s">
        <v>56</v>
      </c>
      <c r="D8" s="428"/>
      <c r="E8" s="428"/>
      <c r="F8" s="428"/>
      <c r="G8" s="428"/>
      <c r="H8" s="428"/>
      <c r="I8" s="428"/>
      <c r="J8" s="428"/>
      <c r="K8" s="429"/>
    </row>
    <row r="9" spans="1:11" s="5" customFormat="1" ht="39.75" customHeight="1" thickBot="1" x14ac:dyDescent="0.25">
      <c r="A9" s="416" t="s">
        <v>57</v>
      </c>
      <c r="B9" s="417"/>
      <c r="C9" s="427" t="s">
        <v>58</v>
      </c>
      <c r="D9" s="417"/>
      <c r="E9" s="13" t="s">
        <v>59</v>
      </c>
      <c r="F9" s="427" t="s">
        <v>60</v>
      </c>
      <c r="G9" s="428"/>
      <c r="H9" s="428"/>
      <c r="I9" s="417"/>
      <c r="J9" s="13" t="s">
        <v>61</v>
      </c>
      <c r="K9" s="14" t="s">
        <v>62</v>
      </c>
    </row>
    <row r="10" spans="1:11" s="5" customFormat="1" ht="54" customHeight="1" thickBot="1" x14ac:dyDescent="0.25">
      <c r="A10" s="410" t="s">
        <v>116</v>
      </c>
      <c r="B10" s="420"/>
      <c r="C10" s="476" t="s">
        <v>63</v>
      </c>
      <c r="D10" s="476"/>
      <c r="E10" s="15">
        <v>5</v>
      </c>
      <c r="F10" s="477"/>
      <c r="G10" s="477"/>
      <c r="H10" s="477"/>
      <c r="I10" s="477"/>
      <c r="J10" s="78"/>
      <c r="K10" s="16">
        <f>IF(J10&gt;E10,"Fehler",SUM(J10))</f>
        <v>0</v>
      </c>
    </row>
    <row r="11" spans="1:11" s="5" customFormat="1" ht="63" customHeight="1" thickBot="1" x14ac:dyDescent="0.25">
      <c r="A11" s="421" t="s">
        <v>65</v>
      </c>
      <c r="B11" s="422"/>
      <c r="C11" s="445" t="s">
        <v>66</v>
      </c>
      <c r="D11" s="445"/>
      <c r="E11" s="17">
        <v>5</v>
      </c>
      <c r="F11" s="447"/>
      <c r="G11" s="447"/>
      <c r="H11" s="447"/>
      <c r="I11" s="447"/>
      <c r="J11" s="79"/>
      <c r="K11" s="18">
        <f>IF(J11&gt;E11,"Fehler",SUM(J11))</f>
        <v>0</v>
      </c>
    </row>
    <row r="12" spans="1:11" s="5" customFormat="1" ht="39" customHeight="1" x14ac:dyDescent="0.2">
      <c r="A12" s="410" t="s">
        <v>117</v>
      </c>
      <c r="B12" s="411"/>
      <c r="C12" s="431" t="s">
        <v>68</v>
      </c>
      <c r="D12" s="431"/>
      <c r="E12" s="19">
        <v>5</v>
      </c>
      <c r="F12" s="478"/>
      <c r="G12" s="478"/>
      <c r="H12" s="478"/>
      <c r="I12" s="478"/>
      <c r="J12" s="80"/>
      <c r="K12" s="20" t="str">
        <f>IF(J12&gt;E12,"Fehler","")</f>
        <v/>
      </c>
    </row>
    <row r="13" spans="1:11" s="5" customFormat="1" ht="35.1" customHeight="1" x14ac:dyDescent="0.2">
      <c r="A13" s="412"/>
      <c r="B13" s="413"/>
      <c r="C13" s="430" t="s">
        <v>69</v>
      </c>
      <c r="D13" s="430"/>
      <c r="E13" s="21">
        <v>3</v>
      </c>
      <c r="F13" s="441"/>
      <c r="G13" s="441"/>
      <c r="H13" s="441"/>
      <c r="I13" s="441"/>
      <c r="J13" s="81"/>
      <c r="K13" s="22" t="str">
        <f>IF(J13&gt;E13,"Fehler","")</f>
        <v/>
      </c>
    </row>
    <row r="14" spans="1:11" s="5" customFormat="1" ht="33.950000000000003" customHeight="1" thickBot="1" x14ac:dyDescent="0.25">
      <c r="A14" s="414"/>
      <c r="B14" s="415"/>
      <c r="C14" s="430" t="s">
        <v>70</v>
      </c>
      <c r="D14" s="430"/>
      <c r="E14" s="21">
        <v>2</v>
      </c>
      <c r="F14" s="441"/>
      <c r="G14" s="441"/>
      <c r="H14" s="441"/>
      <c r="I14" s="441"/>
      <c r="J14" s="81"/>
      <c r="K14" s="23">
        <f>IF(J12&gt;E12,"Fehler",IF(J13&gt;E13,"Fehler",IF(J14&gt;E14,"Fehler",SUM(J12:J14))))</f>
        <v>0</v>
      </c>
    </row>
    <row r="15" spans="1:11" s="5" customFormat="1" ht="36" customHeight="1" x14ac:dyDescent="0.2">
      <c r="A15" s="408" t="s">
        <v>118</v>
      </c>
      <c r="B15" s="409"/>
      <c r="C15" s="431" t="s">
        <v>76</v>
      </c>
      <c r="D15" s="431"/>
      <c r="E15" s="19">
        <v>5</v>
      </c>
      <c r="F15" s="438"/>
      <c r="G15" s="439"/>
      <c r="H15" s="439"/>
      <c r="I15" s="440"/>
      <c r="J15" s="80"/>
      <c r="K15" s="20" t="str">
        <f>IF(J15&gt;E15,"Fehler","")</f>
        <v/>
      </c>
    </row>
    <row r="16" spans="1:11" s="5" customFormat="1" ht="38.1" customHeight="1" thickBot="1" x14ac:dyDescent="0.25">
      <c r="A16" s="418"/>
      <c r="B16" s="419"/>
      <c r="C16" s="435" t="s">
        <v>77</v>
      </c>
      <c r="D16" s="435"/>
      <c r="E16" s="24">
        <v>5</v>
      </c>
      <c r="F16" s="432"/>
      <c r="G16" s="433"/>
      <c r="H16" s="433"/>
      <c r="I16" s="434"/>
      <c r="J16" s="82"/>
      <c r="K16" s="23">
        <f>IF(J15&gt;E15,"Fehler",IF(J16&gt;E16,"Fehler",SUM(J15:J16)))</f>
        <v>0</v>
      </c>
    </row>
    <row r="17" spans="1:11" s="5" customFormat="1" ht="38.1" customHeight="1" x14ac:dyDescent="0.2">
      <c r="A17" s="408" t="s">
        <v>119</v>
      </c>
      <c r="B17" s="409"/>
      <c r="C17" s="436" t="s">
        <v>82</v>
      </c>
      <c r="D17" s="437"/>
      <c r="E17" s="19">
        <v>10</v>
      </c>
      <c r="F17" s="479"/>
      <c r="G17" s="480"/>
      <c r="H17" s="480"/>
      <c r="I17" s="481"/>
      <c r="J17" s="80"/>
      <c r="K17" s="20" t="str">
        <f>IF(J17&gt;E17,"Fehler","")</f>
        <v/>
      </c>
    </row>
    <row r="18" spans="1:11" s="5" customFormat="1" ht="39" customHeight="1" x14ac:dyDescent="0.2">
      <c r="A18" s="25"/>
      <c r="B18" s="26"/>
      <c r="C18" s="423" t="s">
        <v>83</v>
      </c>
      <c r="D18" s="424"/>
      <c r="E18" s="21">
        <v>10</v>
      </c>
      <c r="F18" s="482"/>
      <c r="G18" s="483"/>
      <c r="H18" s="483"/>
      <c r="I18" s="484"/>
      <c r="J18" s="81"/>
      <c r="K18" s="22" t="str">
        <f>IF(J18&gt;E18,"Fehler","")</f>
        <v/>
      </c>
    </row>
    <row r="19" spans="1:11" s="5" customFormat="1" ht="35.1" customHeight="1" x14ac:dyDescent="0.2">
      <c r="A19" s="25"/>
      <c r="B19" s="26"/>
      <c r="C19" s="423" t="s">
        <v>84</v>
      </c>
      <c r="D19" s="424"/>
      <c r="E19" s="21">
        <v>10</v>
      </c>
      <c r="F19" s="482"/>
      <c r="G19" s="483"/>
      <c r="H19" s="483"/>
      <c r="I19" s="484"/>
      <c r="J19" s="81"/>
      <c r="K19" s="22" t="str">
        <f>IF(J19&gt;E19,"Fehler","")</f>
        <v/>
      </c>
    </row>
    <row r="20" spans="1:11" s="5" customFormat="1" ht="35.1" customHeight="1" x14ac:dyDescent="0.2">
      <c r="A20" s="25"/>
      <c r="B20" s="26"/>
      <c r="C20" s="423" t="s">
        <v>85</v>
      </c>
      <c r="D20" s="424"/>
      <c r="E20" s="21">
        <v>10</v>
      </c>
      <c r="F20" s="482"/>
      <c r="G20" s="483"/>
      <c r="H20" s="483"/>
      <c r="I20" s="484"/>
      <c r="J20" s="81"/>
      <c r="K20" s="22" t="str">
        <f>IF(J20&gt;E20,"Fehler","")</f>
        <v/>
      </c>
    </row>
    <row r="21" spans="1:11" s="5" customFormat="1" ht="39.950000000000003" customHeight="1" thickBot="1" x14ac:dyDescent="0.25">
      <c r="A21" s="25"/>
      <c r="B21" s="26"/>
      <c r="C21" s="425" t="s">
        <v>86</v>
      </c>
      <c r="D21" s="426"/>
      <c r="E21" s="15">
        <v>10</v>
      </c>
      <c r="F21" s="432"/>
      <c r="G21" s="433"/>
      <c r="H21" s="433"/>
      <c r="I21" s="434"/>
      <c r="J21" s="78"/>
      <c r="K21" s="23">
        <f>IF(J17&gt;E17,"Fehler",IF(J18&gt;E18,"Fehler",IF(J19&gt;E19,"Fehler",IF(J20&gt;E20,"Fehler",IF(J21&gt;E21,"Fehler",SUM(J17:J21))))))</f>
        <v>0</v>
      </c>
    </row>
    <row r="22" spans="1:11" s="5" customFormat="1" ht="47.1" customHeight="1" thickBot="1" x14ac:dyDescent="0.25">
      <c r="A22" s="410" t="s">
        <v>92</v>
      </c>
      <c r="B22" s="420"/>
      <c r="C22" s="444" t="s">
        <v>93</v>
      </c>
      <c r="D22" s="444"/>
      <c r="E22" s="27">
        <v>10</v>
      </c>
      <c r="F22" s="446"/>
      <c r="G22" s="446"/>
      <c r="H22" s="446"/>
      <c r="I22" s="446"/>
      <c r="J22" s="83"/>
      <c r="K22" s="16">
        <f>IF(J22&gt;E22,"Fehler",SUM(J22))</f>
        <v>0</v>
      </c>
    </row>
    <row r="23" spans="1:11" s="5" customFormat="1" ht="39" customHeight="1" thickBot="1" x14ac:dyDescent="0.25">
      <c r="A23" s="421" t="s">
        <v>95</v>
      </c>
      <c r="B23" s="448"/>
      <c r="C23" s="445" t="s">
        <v>96</v>
      </c>
      <c r="D23" s="445"/>
      <c r="E23" s="17">
        <v>10</v>
      </c>
      <c r="F23" s="447"/>
      <c r="G23" s="447"/>
      <c r="H23" s="447"/>
      <c r="I23" s="447"/>
      <c r="J23" s="79"/>
      <c r="K23" s="16">
        <f>IF(J23&gt;E23,"Fehler",SUM(J23))</f>
        <v>0</v>
      </c>
    </row>
    <row r="24" spans="1:11" s="5" customFormat="1" ht="45.75" customHeight="1" thickBot="1" x14ac:dyDescent="0.25">
      <c r="A24" s="416" t="s">
        <v>98</v>
      </c>
      <c r="B24" s="428"/>
      <c r="C24" s="443"/>
      <c r="D24" s="107" t="s">
        <v>99</v>
      </c>
      <c r="E24" s="427" t="s">
        <v>100</v>
      </c>
      <c r="F24" s="443"/>
      <c r="G24" s="443"/>
      <c r="H24" s="28">
        <f>IF(K10="Fehler","Fehler",IF(K11="Fehler","Fehler",IF(K14="Fehler","Fehler",IF(K16="Fehler","Fehler",IF(K21="Fehler","Fehler",IF(K22="Fehler","Fehler",IF(K23="Fehler","Fehler",SUM(J10:J23))))))))</f>
        <v>0</v>
      </c>
      <c r="I24" s="107" t="s">
        <v>101</v>
      </c>
      <c r="J24" s="29" t="s">
        <v>102</v>
      </c>
      <c r="K24" s="30" t="str">
        <f>IF(H24="Fehler","Fehler",IF(SUM(K10:K23)=0,"",ROUND(SUM(((H24/100)*5)+1)*2,0)/2))</f>
        <v/>
      </c>
    </row>
    <row r="25" spans="1:11" s="12" customFormat="1" ht="26.25" customHeight="1" x14ac:dyDescent="0.2">
      <c r="A25" s="31" t="s">
        <v>103</v>
      </c>
      <c r="B25" s="449"/>
      <c r="C25" s="449"/>
      <c r="D25" s="449"/>
      <c r="E25" s="32"/>
      <c r="F25" s="33" t="s">
        <v>104</v>
      </c>
      <c r="G25" s="586"/>
      <c r="H25" s="586"/>
      <c r="I25" s="586"/>
      <c r="J25" s="586"/>
      <c r="K25" s="586"/>
    </row>
    <row r="26" spans="1:11" s="12" customFormat="1" ht="15" customHeight="1" x14ac:dyDescent="0.2">
      <c r="A26" s="31" t="s">
        <v>105</v>
      </c>
      <c r="B26" s="31"/>
      <c r="C26" s="31"/>
      <c r="D26" s="31"/>
      <c r="E26" s="34"/>
      <c r="F26" s="31" t="s">
        <v>106</v>
      </c>
      <c r="G26" s="31"/>
      <c r="H26" s="31"/>
      <c r="I26" s="31"/>
      <c r="J26" s="34"/>
      <c r="K26" s="34"/>
    </row>
    <row r="27" spans="1:11" s="105" customFormat="1" ht="24.75" customHeight="1" x14ac:dyDescent="0.2">
      <c r="A27" s="584" t="s">
        <v>4</v>
      </c>
      <c r="B27" s="584"/>
      <c r="C27" s="584"/>
      <c r="D27" s="584"/>
      <c r="E27" s="35"/>
      <c r="F27" s="584" t="s">
        <v>0</v>
      </c>
      <c r="G27" s="584"/>
      <c r="H27" s="584"/>
      <c r="I27" s="584"/>
      <c r="J27" s="584"/>
      <c r="K27" s="584"/>
    </row>
    <row r="28" spans="1:11" s="12" customFormat="1" ht="36.75" customHeight="1" x14ac:dyDescent="0.2">
      <c r="A28" s="442" t="s">
        <v>107</v>
      </c>
      <c r="B28" s="442"/>
      <c r="C28" s="442"/>
      <c r="D28" s="442"/>
      <c r="E28" s="442"/>
      <c r="F28" s="442"/>
      <c r="G28" s="442"/>
      <c r="H28" s="442"/>
      <c r="I28" s="442"/>
      <c r="J28" s="442"/>
      <c r="K28" s="442"/>
    </row>
    <row r="29" spans="1:11" s="109" customFormat="1" x14ac:dyDescent="0.2">
      <c r="E29" s="110"/>
      <c r="J29" s="110"/>
      <c r="K29" s="110"/>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n+rLrYNSn01mhi5ACuJLrkdtguVUSm6H1iI0zpj5hUzrFqMeaqLezT47GfJMO3VQCWa4IvKheeAMHJSAkSWMgQ==" saltValue="/5mS/dKm+aeOsEi6pvMImg==" spinCount="100000" sheet="1" objects="1" scenarios="1" selectLockedCells="1" pivotTables="0"/>
  <mergeCells count="64">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A11:B11"/>
    <mergeCell ref="C11:D11"/>
    <mergeCell ref="F11:I11"/>
    <mergeCell ref="A12:B14"/>
    <mergeCell ref="C12:D12"/>
    <mergeCell ref="F12:I12"/>
    <mergeCell ref="C13:D13"/>
    <mergeCell ref="F13:I13"/>
    <mergeCell ref="C14:D14"/>
    <mergeCell ref="F14:I14"/>
    <mergeCell ref="A10:B10"/>
    <mergeCell ref="C10:D10"/>
    <mergeCell ref="F10:I10"/>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Line="0" autoPict="0">
                <anchor moveWithCells="1">
                  <from>
                    <xdr:col>2</xdr:col>
                    <xdr:colOff>47625</xdr:colOff>
                    <xdr:row>5</xdr:row>
                    <xdr:rowOff>9525</xdr:rowOff>
                  </from>
                  <to>
                    <xdr:col>2</xdr:col>
                    <xdr:colOff>381000</xdr:colOff>
                    <xdr:row>6</xdr:row>
                    <xdr:rowOff>0</xdr:rowOff>
                  </to>
                </anchor>
              </controlPr>
            </control>
          </mc:Choice>
        </mc:AlternateContent>
        <mc:AlternateContent xmlns:mc="http://schemas.openxmlformats.org/markup-compatibility/2006">
          <mc:Choice Requires="x14">
            <control shapeId="136194" r:id="rId5" name="Check Box 2">
              <controlPr defaultSize="0" autoLine="0" autoPict="0">
                <anchor moveWithCells="1">
                  <from>
                    <xdr:col>2</xdr:col>
                    <xdr:colOff>47625</xdr:colOff>
                    <xdr:row>5</xdr:row>
                    <xdr:rowOff>200025</xdr:rowOff>
                  </from>
                  <to>
                    <xdr:col>2</xdr:col>
                    <xdr:colOff>381000</xdr:colOff>
                    <xdr:row>6</xdr:row>
                    <xdr:rowOff>190500</xdr:rowOff>
                  </to>
                </anchor>
              </controlPr>
            </control>
          </mc:Choice>
        </mc:AlternateContent>
        <mc:AlternateContent xmlns:mc="http://schemas.openxmlformats.org/markup-compatibility/2006">
          <mc:Choice Requires="x14">
            <control shapeId="136195" r:id="rId6" name="Check Box 3">
              <controlPr defaultSize="0" autoLine="0" autoPict="0">
                <anchor moveWithCells="1">
                  <from>
                    <xdr:col>4</xdr:col>
                    <xdr:colOff>47625</xdr:colOff>
                    <xdr:row>5</xdr:row>
                    <xdr:rowOff>9525</xdr:rowOff>
                  </from>
                  <to>
                    <xdr:col>4</xdr:col>
                    <xdr:colOff>381000</xdr:colOff>
                    <xdr:row>6</xdr:row>
                    <xdr:rowOff>0</xdr:rowOff>
                  </to>
                </anchor>
              </controlPr>
            </control>
          </mc:Choice>
        </mc:AlternateContent>
        <mc:AlternateContent xmlns:mc="http://schemas.openxmlformats.org/markup-compatibility/2006">
          <mc:Choice Requires="x14">
            <control shapeId="136196" r:id="rId7" name="Check Box 4">
              <controlPr defaultSize="0" autoLine="0" autoPict="0">
                <anchor moveWithCells="1">
                  <from>
                    <xdr:col>4</xdr:col>
                    <xdr:colOff>47625</xdr:colOff>
                    <xdr:row>5</xdr:row>
                    <xdr:rowOff>200025</xdr:rowOff>
                  </from>
                  <to>
                    <xdr:col>4</xdr:col>
                    <xdr:colOff>381000</xdr:colOff>
                    <xdr:row>6</xdr:row>
                    <xdr:rowOff>190500</xdr:rowOff>
                  </to>
                </anchor>
              </controlPr>
            </control>
          </mc:Choice>
        </mc:AlternateContent>
        <mc:AlternateContent xmlns:mc="http://schemas.openxmlformats.org/markup-compatibility/2006">
          <mc:Choice Requires="x14">
            <control shapeId="136197"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13ED-8A32-4756-83AE-BF10AF696F05}">
  <sheetPr>
    <tabColor rgb="FF7030A0"/>
  </sheetPr>
  <dimension ref="A1:K36"/>
  <sheetViews>
    <sheetView zoomScaleNormal="100" workbookViewId="0">
      <selection activeCell="K1" sqref="K1"/>
    </sheetView>
  </sheetViews>
  <sheetFormatPr baseColWidth="10" defaultRowHeight="12.75" x14ac:dyDescent="0.2"/>
  <cols>
    <col min="1" max="1" width="7.85546875" style="100" customWidth="1"/>
    <col min="2" max="2" width="14.42578125" style="100" customWidth="1"/>
    <col min="3" max="3" width="8.5703125" style="100" customWidth="1"/>
    <col min="4" max="6" width="8.7109375" style="100" customWidth="1"/>
    <col min="7" max="7" width="14.7109375" style="100" customWidth="1"/>
    <col min="8" max="8" width="15.28515625" style="100" customWidth="1"/>
    <col min="9" max="9" width="9" style="100" customWidth="1"/>
    <col min="10" max="10" width="17.42578125" style="100" customWidth="1"/>
    <col min="11" max="11" width="5.140625" style="100" customWidth="1"/>
    <col min="12" max="12" width="24.28515625" style="100" customWidth="1"/>
    <col min="13" max="16384" width="11.42578125" style="100"/>
  </cols>
  <sheetData>
    <row r="1" spans="1:11" ht="24" thickBot="1" x14ac:dyDescent="0.25">
      <c r="A1" s="490" t="s">
        <v>210</v>
      </c>
      <c r="B1" s="491"/>
      <c r="C1" s="492"/>
      <c r="D1" s="492"/>
      <c r="E1" s="492"/>
      <c r="F1" s="492"/>
      <c r="G1" s="492"/>
      <c r="H1" s="492"/>
      <c r="I1" s="492"/>
      <c r="J1" s="493"/>
    </row>
    <row r="2" spans="1:11" ht="24.75" customHeight="1" thickBot="1" x14ac:dyDescent="0.25">
      <c r="A2" s="494" t="s">
        <v>164</v>
      </c>
      <c r="B2" s="495"/>
      <c r="C2" s="496" t="str">
        <f>IF('1. Sem. a'!C2="","",'1. Sem. a'!C2:K2)</f>
        <v/>
      </c>
      <c r="D2" s="497"/>
      <c r="E2" s="497"/>
      <c r="F2" s="497"/>
      <c r="G2" s="497"/>
      <c r="H2" s="497"/>
      <c r="I2" s="497"/>
      <c r="J2" s="498"/>
      <c r="K2" s="132"/>
    </row>
    <row r="3" spans="1:11" ht="24.75" customHeight="1" thickBot="1" x14ac:dyDescent="0.25">
      <c r="A3" s="485" t="s">
        <v>165</v>
      </c>
      <c r="B3" s="486"/>
      <c r="C3" s="496" t="str">
        <f>IF('1. Sem. a'!C3="","",'1. Sem. a'!C3:K3)</f>
        <v/>
      </c>
      <c r="D3" s="497"/>
      <c r="E3" s="497"/>
      <c r="F3" s="497"/>
      <c r="G3" s="497"/>
      <c r="H3" s="497"/>
      <c r="I3" s="497"/>
      <c r="J3" s="498"/>
      <c r="K3" s="132"/>
    </row>
    <row r="4" spans="1:11" ht="24.75" customHeight="1" x14ac:dyDescent="0.2">
      <c r="A4" s="485" t="s">
        <v>167</v>
      </c>
      <c r="B4" s="486"/>
      <c r="C4" s="496" t="str">
        <f>IF('1. Sem. a'!C4="","",'1. Sem. a'!C4:K4)</f>
        <v/>
      </c>
      <c r="D4" s="497"/>
      <c r="E4" s="497"/>
      <c r="F4" s="497"/>
      <c r="G4" s="497"/>
      <c r="H4" s="497"/>
      <c r="I4" s="497"/>
      <c r="J4" s="498"/>
      <c r="K4" s="132"/>
    </row>
    <row r="5" spans="1:11" ht="24.75" customHeight="1" thickBot="1" x14ac:dyDescent="0.25">
      <c r="A5" s="499" t="s">
        <v>166</v>
      </c>
      <c r="B5" s="500"/>
      <c r="C5" s="133" t="s">
        <v>157</v>
      </c>
      <c r="D5" s="501"/>
      <c r="E5" s="501"/>
      <c r="F5" s="501"/>
      <c r="G5" s="134" t="s">
        <v>158</v>
      </c>
      <c r="H5" s="501"/>
      <c r="I5" s="501"/>
      <c r="J5" s="502"/>
      <c r="K5" s="135"/>
    </row>
    <row r="6" spans="1:11" ht="13.5" thickBot="1" x14ac:dyDescent="0.25">
      <c r="A6" s="503" t="s">
        <v>168</v>
      </c>
      <c r="B6" s="503"/>
      <c r="C6" s="136"/>
      <c r="D6" s="136"/>
      <c r="E6" s="137"/>
      <c r="F6" s="136"/>
      <c r="G6" s="136"/>
      <c r="H6" s="136"/>
      <c r="I6" s="138"/>
      <c r="J6" s="139"/>
    </row>
    <row r="7" spans="1:11" x14ac:dyDescent="0.2">
      <c r="A7" s="504" t="s">
        <v>169</v>
      </c>
      <c r="B7" s="505"/>
      <c r="C7" s="506" t="s">
        <v>170</v>
      </c>
      <c r="D7" s="507"/>
      <c r="E7" s="507"/>
      <c r="F7" s="507"/>
      <c r="G7" s="507"/>
      <c r="H7" s="507"/>
      <c r="I7" s="507"/>
      <c r="J7" s="140" t="s">
        <v>171</v>
      </c>
    </row>
    <row r="8" spans="1:11" x14ac:dyDescent="0.2">
      <c r="A8" s="513" t="s">
        <v>159</v>
      </c>
      <c r="B8" s="514"/>
      <c r="C8" s="515" t="s">
        <v>172</v>
      </c>
      <c r="D8" s="516"/>
      <c r="E8" s="516"/>
      <c r="F8" s="516"/>
      <c r="G8" s="516"/>
      <c r="H8" s="516"/>
      <c r="I8" s="516"/>
      <c r="J8" s="141">
        <v>6</v>
      </c>
    </row>
    <row r="9" spans="1:11" x14ac:dyDescent="0.2">
      <c r="A9" s="513" t="s">
        <v>160</v>
      </c>
      <c r="B9" s="514"/>
      <c r="C9" s="515" t="s">
        <v>173</v>
      </c>
      <c r="D9" s="516"/>
      <c r="E9" s="516"/>
      <c r="F9" s="516"/>
      <c r="G9" s="516"/>
      <c r="H9" s="516"/>
      <c r="I9" s="516"/>
      <c r="J9" s="141">
        <v>5</v>
      </c>
    </row>
    <row r="10" spans="1:11" x14ac:dyDescent="0.2">
      <c r="A10" s="513" t="s">
        <v>161</v>
      </c>
      <c r="B10" s="514"/>
      <c r="C10" s="515" t="s">
        <v>174</v>
      </c>
      <c r="D10" s="516"/>
      <c r="E10" s="516"/>
      <c r="F10" s="516"/>
      <c r="G10" s="516"/>
      <c r="H10" s="516"/>
      <c r="I10" s="516"/>
      <c r="J10" s="141">
        <v>4</v>
      </c>
    </row>
    <row r="11" spans="1:11" ht="13.5" thickBot="1" x14ac:dyDescent="0.25">
      <c r="A11" s="513" t="s">
        <v>162</v>
      </c>
      <c r="B11" s="514"/>
      <c r="C11" s="517" t="s">
        <v>175</v>
      </c>
      <c r="D11" s="518"/>
      <c r="E11" s="518"/>
      <c r="F11" s="518"/>
      <c r="G11" s="518"/>
      <c r="H11" s="518"/>
      <c r="I11" s="518"/>
      <c r="J11" s="142">
        <v>3</v>
      </c>
    </row>
    <row r="12" spans="1:11" ht="27" customHeight="1" thickBot="1" x14ac:dyDescent="0.25">
      <c r="A12" s="292" t="s">
        <v>176</v>
      </c>
      <c r="B12" s="292"/>
      <c r="C12" s="519"/>
      <c r="D12" s="519"/>
      <c r="E12" s="519"/>
      <c r="F12" s="519"/>
      <c r="G12" s="519"/>
      <c r="H12" s="519"/>
      <c r="I12" s="519"/>
      <c r="J12" s="519"/>
    </row>
    <row r="13" spans="1:11" ht="25.5" x14ac:dyDescent="0.2">
      <c r="A13" s="520" t="s">
        <v>177</v>
      </c>
      <c r="B13" s="521"/>
      <c r="C13" s="522"/>
      <c r="D13" s="143" t="s">
        <v>178</v>
      </c>
      <c r="E13" s="144" t="s">
        <v>179</v>
      </c>
      <c r="F13" s="144" t="s">
        <v>180</v>
      </c>
      <c r="G13" s="523" t="s">
        <v>181</v>
      </c>
      <c r="H13" s="523"/>
      <c r="I13" s="524"/>
      <c r="J13" s="525"/>
    </row>
    <row r="14" spans="1:11" ht="24.75" customHeight="1" x14ac:dyDescent="0.2">
      <c r="A14" s="508" t="s">
        <v>182</v>
      </c>
      <c r="B14" s="509"/>
      <c r="C14" s="510"/>
      <c r="D14" s="176"/>
      <c r="E14" s="145">
        <v>3</v>
      </c>
      <c r="F14" s="146" t="str">
        <f>IF(D14="","",IF(D14&gt;6,"Fehler",SUM(D14*E14)))</f>
        <v/>
      </c>
      <c r="G14" s="511"/>
      <c r="H14" s="511"/>
      <c r="I14" s="511"/>
      <c r="J14" s="512"/>
    </row>
    <row r="15" spans="1:11" ht="24.75" customHeight="1" x14ac:dyDescent="0.2">
      <c r="A15" s="508" t="s">
        <v>183</v>
      </c>
      <c r="B15" s="509"/>
      <c r="C15" s="510"/>
      <c r="D15" s="176"/>
      <c r="E15" s="145">
        <v>1</v>
      </c>
      <c r="F15" s="146" t="str">
        <f>IF(D15="","",IF(D15&gt;6,"Fehler",SUM(D15*E15)))</f>
        <v/>
      </c>
      <c r="G15" s="511"/>
      <c r="H15" s="511"/>
      <c r="I15" s="511"/>
      <c r="J15" s="512"/>
    </row>
    <row r="16" spans="1:11" ht="24.75" customHeight="1" x14ac:dyDescent="0.2">
      <c r="A16" s="508" t="s">
        <v>184</v>
      </c>
      <c r="B16" s="509"/>
      <c r="C16" s="510"/>
      <c r="D16" s="176"/>
      <c r="E16" s="145">
        <v>1</v>
      </c>
      <c r="F16" s="146" t="str">
        <f>IF(D16="","",IF(D16&gt;6,"Fehler",SUM(D16*E16)))</f>
        <v/>
      </c>
      <c r="G16" s="511"/>
      <c r="H16" s="511"/>
      <c r="I16" s="511"/>
      <c r="J16" s="512"/>
    </row>
    <row r="17" spans="1:10" ht="24.75" customHeight="1" x14ac:dyDescent="0.2">
      <c r="A17" s="508" t="s">
        <v>185</v>
      </c>
      <c r="B17" s="509"/>
      <c r="C17" s="510"/>
      <c r="D17" s="176"/>
      <c r="E17" s="145">
        <v>1</v>
      </c>
      <c r="F17" s="146" t="str">
        <f>IF(D17="","",IF(D17&gt;6,"Fehler",SUM(D17*E17)))</f>
        <v/>
      </c>
      <c r="G17" s="511"/>
      <c r="H17" s="511"/>
      <c r="I17" s="511"/>
      <c r="J17" s="512"/>
    </row>
    <row r="18" spans="1:10" ht="24.75" customHeight="1" thickBot="1" x14ac:dyDescent="0.25">
      <c r="A18" s="527" t="s">
        <v>186</v>
      </c>
      <c r="B18" s="528"/>
      <c r="C18" s="529"/>
      <c r="D18" s="146" t="str">
        <f>'Sem. 1 -5'!I21</f>
        <v/>
      </c>
      <c r="E18" s="147">
        <v>3</v>
      </c>
      <c r="F18" s="146" t="str">
        <f>IF(D18="","",IF(D18&gt;6,"Fehler",SUM(D18*E18)))</f>
        <v/>
      </c>
      <c r="G18" s="530"/>
      <c r="H18" s="530"/>
      <c r="I18" s="530"/>
      <c r="J18" s="531"/>
    </row>
    <row r="19" spans="1:10" x14ac:dyDescent="0.2">
      <c r="A19" s="388" t="s">
        <v>187</v>
      </c>
      <c r="B19" s="388"/>
      <c r="C19" s="388"/>
      <c r="D19" s="388"/>
      <c r="E19" s="388"/>
      <c r="F19" s="388"/>
      <c r="G19" s="388"/>
      <c r="H19" s="388"/>
      <c r="I19" s="388"/>
      <c r="J19" s="388"/>
    </row>
    <row r="20" spans="1:10" ht="15" customHeight="1" thickBot="1" x14ac:dyDescent="0.25">
      <c r="A20" s="532" t="s">
        <v>188</v>
      </c>
      <c r="B20" s="532"/>
      <c r="C20" s="532"/>
      <c r="D20" s="532"/>
      <c r="E20" s="532"/>
      <c r="F20" s="532"/>
      <c r="G20" s="532"/>
      <c r="H20" s="532"/>
      <c r="I20" s="532"/>
      <c r="J20" s="532"/>
    </row>
    <row r="21" spans="1:10" x14ac:dyDescent="0.2">
      <c r="A21" s="533" t="s">
        <v>189</v>
      </c>
      <c r="B21" s="534"/>
      <c r="C21" s="534"/>
      <c r="D21" s="534"/>
      <c r="E21" s="534"/>
      <c r="F21" s="534"/>
      <c r="G21" s="534"/>
      <c r="H21" s="535"/>
      <c r="I21" s="148" t="s">
        <v>102</v>
      </c>
      <c r="J21" s="149" t="str">
        <f>IF(SUM(F14:F18)=0,"",SUM(F14:F18))</f>
        <v/>
      </c>
    </row>
    <row r="22" spans="1:10" x14ac:dyDescent="0.2">
      <c r="A22" s="526" t="s">
        <v>190</v>
      </c>
      <c r="B22" s="509"/>
      <c r="C22" s="509"/>
      <c r="D22" s="509"/>
      <c r="E22" s="509"/>
      <c r="F22" s="509"/>
      <c r="G22" s="509"/>
      <c r="H22" s="510"/>
      <c r="I22" s="150" t="s">
        <v>102</v>
      </c>
      <c r="J22" s="151" t="str">
        <f>IF(J21="","",SUM(J21/9))</f>
        <v/>
      </c>
    </row>
    <row r="23" spans="1:10" ht="13.5" thickBot="1" x14ac:dyDescent="0.25">
      <c r="A23" s="540" t="s">
        <v>191</v>
      </c>
      <c r="B23" s="541"/>
      <c r="C23" s="541"/>
      <c r="D23" s="541"/>
      <c r="E23" s="541"/>
      <c r="F23" s="541"/>
      <c r="G23" s="541"/>
      <c r="H23" s="542"/>
      <c r="I23" s="152" t="s">
        <v>102</v>
      </c>
      <c r="J23" s="153" t="str">
        <f>IF(J21="","",ROUND((J22)*2,0)/2)</f>
        <v/>
      </c>
    </row>
    <row r="24" spans="1:10" ht="15" x14ac:dyDescent="0.25">
      <c r="A24" s="543" t="s">
        <v>192</v>
      </c>
      <c r="B24" s="543"/>
      <c r="C24" s="543"/>
      <c r="D24" s="543"/>
      <c r="E24" s="154"/>
      <c r="F24" s="154"/>
      <c r="G24" s="154"/>
      <c r="H24" s="154"/>
      <c r="I24" s="154"/>
      <c r="J24" s="154"/>
    </row>
    <row r="25" spans="1:10" ht="46.5" customHeight="1" x14ac:dyDescent="0.2">
      <c r="A25" s="285" t="s">
        <v>193</v>
      </c>
      <c r="B25" s="285"/>
      <c r="C25" s="285"/>
      <c r="D25" s="285"/>
      <c r="E25" s="285"/>
      <c r="F25" s="285"/>
      <c r="G25" s="285"/>
      <c r="H25" s="285"/>
      <c r="I25" s="285"/>
      <c r="J25" s="285"/>
    </row>
    <row r="26" spans="1:10" ht="30" customHeight="1" x14ac:dyDescent="0.2">
      <c r="A26" s="155" t="s">
        <v>204</v>
      </c>
      <c r="B26" s="544" t="str">
        <f>IF('[1]1. Sem. a'!$B$24="","",'[1]1. Sem. a'!$B$24:$D$24)</f>
        <v/>
      </c>
      <c r="C26" s="544"/>
      <c r="D26" s="544"/>
      <c r="E26" s="544"/>
      <c r="F26" s="156" t="s">
        <v>205</v>
      </c>
      <c r="G26" s="545"/>
      <c r="H26" s="546"/>
      <c r="I26" s="546"/>
      <c r="J26" s="546"/>
    </row>
    <row r="27" spans="1:10" ht="30" customHeight="1" x14ac:dyDescent="0.2">
      <c r="A27" s="155" t="s">
        <v>105</v>
      </c>
      <c r="B27" s="155"/>
      <c r="C27" s="155"/>
      <c r="D27" s="155"/>
      <c r="E27" s="157"/>
      <c r="F27" s="155"/>
      <c r="G27" s="547"/>
      <c r="H27" s="548"/>
      <c r="I27" s="548"/>
      <c r="J27" s="548"/>
    </row>
    <row r="28" spans="1:10" ht="30" customHeight="1" x14ac:dyDescent="0.2">
      <c r="A28" s="155" t="s">
        <v>106</v>
      </c>
      <c r="B28" s="155"/>
      <c r="C28" s="139"/>
      <c r="D28" s="139"/>
      <c r="E28" s="158"/>
      <c r="F28" s="139"/>
      <c r="G28" s="549"/>
      <c r="H28" s="550"/>
      <c r="I28" s="550"/>
      <c r="J28" s="550"/>
    </row>
    <row r="29" spans="1:10" ht="30" customHeight="1" x14ac:dyDescent="0.2">
      <c r="A29" s="544" t="s">
        <v>206</v>
      </c>
      <c r="B29" s="544"/>
      <c r="C29" s="551"/>
      <c r="D29" s="551"/>
      <c r="E29" s="551"/>
      <c r="F29" s="551"/>
      <c r="G29" s="549"/>
      <c r="H29" s="550"/>
      <c r="I29" s="550"/>
      <c r="J29" s="550"/>
    </row>
    <row r="30" spans="1:10" ht="27.75" customHeight="1" x14ac:dyDescent="0.2">
      <c r="A30" s="552" t="s">
        <v>194</v>
      </c>
      <c r="B30" s="552"/>
      <c r="C30" s="139"/>
      <c r="D30" s="155"/>
      <c r="E30" s="155"/>
      <c r="F30" s="139"/>
      <c r="G30" s="159"/>
      <c r="H30" s="159"/>
      <c r="I30" s="155"/>
      <c r="J30" s="139"/>
    </row>
    <row r="31" spans="1:10" ht="62.25" customHeight="1" thickBot="1" x14ac:dyDescent="0.25">
      <c r="A31" s="285" t="s">
        <v>195</v>
      </c>
      <c r="B31" s="285"/>
      <c r="C31" s="285"/>
      <c r="D31" s="285"/>
      <c r="E31" s="285"/>
      <c r="F31" s="285"/>
      <c r="G31" s="285"/>
      <c r="H31" s="285"/>
      <c r="I31" s="285"/>
      <c r="J31" s="285"/>
    </row>
    <row r="32" spans="1:10" ht="42.75" customHeight="1" x14ac:dyDescent="0.2">
      <c r="A32" s="360" t="s">
        <v>196</v>
      </c>
      <c r="B32" s="536"/>
      <c r="C32" s="361"/>
      <c r="D32" s="537" t="s">
        <v>197</v>
      </c>
      <c r="E32" s="538"/>
      <c r="F32" s="538"/>
      <c r="G32" s="538"/>
      <c r="H32" s="538"/>
      <c r="I32" s="538"/>
      <c r="J32" s="539"/>
    </row>
    <row r="33" spans="1:10" ht="12.75" customHeight="1" x14ac:dyDescent="0.2">
      <c r="A33" s="571"/>
      <c r="B33" s="572"/>
      <c r="C33" s="573"/>
      <c r="D33" s="556" t="s">
        <v>198</v>
      </c>
      <c r="E33" s="557"/>
      <c r="F33" s="557"/>
      <c r="G33" s="558"/>
      <c r="H33" s="562" t="s">
        <v>201</v>
      </c>
      <c r="I33" s="563"/>
      <c r="J33" s="564"/>
    </row>
    <row r="34" spans="1:10" ht="13.5" x14ac:dyDescent="0.2">
      <c r="A34" s="36"/>
      <c r="B34" s="36"/>
      <c r="C34" s="36"/>
      <c r="D34" s="559" t="s">
        <v>199</v>
      </c>
      <c r="E34" s="560"/>
      <c r="F34" s="560"/>
      <c r="G34" s="561"/>
      <c r="H34" s="565" t="s">
        <v>202</v>
      </c>
      <c r="I34" s="566"/>
      <c r="J34" s="567"/>
    </row>
    <row r="35" spans="1:10" x14ac:dyDescent="0.2">
      <c r="A35" s="571"/>
      <c r="B35" s="572"/>
      <c r="C35" s="573"/>
      <c r="D35" s="559" t="s">
        <v>200</v>
      </c>
      <c r="E35" s="560"/>
      <c r="F35" s="560"/>
      <c r="G35" s="561"/>
      <c r="H35" s="160"/>
      <c r="I35" s="160"/>
      <c r="J35" s="161"/>
    </row>
    <row r="36" spans="1:10" ht="13.5" thickBot="1" x14ac:dyDescent="0.25">
      <c r="A36" s="553"/>
      <c r="B36" s="554"/>
      <c r="C36" s="555"/>
      <c r="D36" s="568" t="s">
        <v>203</v>
      </c>
      <c r="E36" s="569"/>
      <c r="F36" s="569"/>
      <c r="G36" s="569"/>
      <c r="H36" s="569"/>
      <c r="I36" s="569"/>
      <c r="J36" s="570"/>
    </row>
  </sheetData>
  <sheetProtection algorithmName="SHA-512" hashValue="Bea9RSihhoZOHv31OanvPkVwi66F+bRL/tlNblI9BmBP9OmRptLNRd3jCEea4UMfYewtm9Mt2A2MlAZRY2LxdQ==" saltValue="cbkuH+eqJdyA91WtxQtaPQ==" spinCount="100000" sheet="1" objects="1" scenarios="1" selectLockedCells="1" pivotTables="0"/>
  <mergeCells count="60">
    <mergeCell ref="A36:C36"/>
    <mergeCell ref="D36:J36"/>
    <mergeCell ref="A33:C33"/>
    <mergeCell ref="D33:G33"/>
    <mergeCell ref="H33:J33"/>
    <mergeCell ref="D34:G34"/>
    <mergeCell ref="H34:J34"/>
    <mergeCell ref="A35:C35"/>
    <mergeCell ref="D35:G35"/>
    <mergeCell ref="A32:C32"/>
    <mergeCell ref="D32:J32"/>
    <mergeCell ref="A23:H23"/>
    <mergeCell ref="A24:D24"/>
    <mergeCell ref="A25:J25"/>
    <mergeCell ref="B26:E26"/>
    <mergeCell ref="G26:J26"/>
    <mergeCell ref="G27:J27"/>
    <mergeCell ref="G28:J28"/>
    <mergeCell ref="A29:F29"/>
    <mergeCell ref="G29:J29"/>
    <mergeCell ref="A30:B30"/>
    <mergeCell ref="A31:J31"/>
    <mergeCell ref="A22:H22"/>
    <mergeCell ref="A15:C15"/>
    <mergeCell ref="G15:J15"/>
    <mergeCell ref="A16:C16"/>
    <mergeCell ref="G16:J16"/>
    <mergeCell ref="A17:C17"/>
    <mergeCell ref="G17:J17"/>
    <mergeCell ref="A18:C18"/>
    <mergeCell ref="G18:J18"/>
    <mergeCell ref="A19:J19"/>
    <mergeCell ref="A20:J20"/>
    <mergeCell ref="A21:H21"/>
    <mergeCell ref="A14:C14"/>
    <mergeCell ref="G14:J14"/>
    <mergeCell ref="A8:B8"/>
    <mergeCell ref="C8:I8"/>
    <mergeCell ref="A9:B9"/>
    <mergeCell ref="C9:I9"/>
    <mergeCell ref="A10:B10"/>
    <mergeCell ref="C10:I10"/>
    <mergeCell ref="A11:B11"/>
    <mergeCell ref="C11:I11"/>
    <mergeCell ref="A12:J12"/>
    <mergeCell ref="A13:C13"/>
    <mergeCell ref="G13:J13"/>
    <mergeCell ref="A5:B5"/>
    <mergeCell ref="D5:F5"/>
    <mergeCell ref="H5:J5"/>
    <mergeCell ref="A6:B6"/>
    <mergeCell ref="A7:B7"/>
    <mergeCell ref="C7:I7"/>
    <mergeCell ref="A4:B4"/>
    <mergeCell ref="C4:J4"/>
    <mergeCell ref="A1:J1"/>
    <mergeCell ref="A2:B2"/>
    <mergeCell ref="C2:J2"/>
    <mergeCell ref="A3:B3"/>
    <mergeCell ref="C3:J3"/>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tabColor theme="0"/>
  </sheetPr>
  <dimension ref="A1:I109"/>
  <sheetViews>
    <sheetView showGridLines="0" tabSelected="1" zoomScaleNormal="100" workbookViewId="0">
      <selection activeCell="H9" sqref="H9"/>
    </sheetView>
  </sheetViews>
  <sheetFormatPr baseColWidth="10" defaultRowHeight="12.75" x14ac:dyDescent="0.2"/>
  <cols>
    <col min="1" max="1" width="9.85546875" customWidth="1"/>
    <col min="2" max="2" width="16.42578125" customWidth="1"/>
    <col min="3" max="3" width="10.7109375" style="1" customWidth="1"/>
    <col min="4" max="4" width="10.7109375" customWidth="1"/>
    <col min="5" max="5" width="10.7109375" style="1" customWidth="1"/>
    <col min="6" max="9" width="10.7109375" customWidth="1"/>
  </cols>
  <sheetData>
    <row r="1" spans="1:9" s="2" customFormat="1" ht="51" customHeight="1" thickBot="1" x14ac:dyDescent="0.25">
      <c r="A1" s="200" t="s">
        <v>133</v>
      </c>
      <c r="B1" s="201"/>
      <c r="C1" s="202"/>
      <c r="D1" s="202"/>
      <c r="E1" s="202"/>
      <c r="F1" s="202"/>
      <c r="G1" s="202"/>
      <c r="H1" s="202"/>
      <c r="I1" s="203"/>
    </row>
    <row r="2" spans="1:9" s="2" customFormat="1" ht="24.75" customHeight="1" x14ac:dyDescent="0.2">
      <c r="A2" s="204" t="s">
        <v>164</v>
      </c>
      <c r="B2" s="186"/>
      <c r="C2" s="227" t="str">
        <f>IF('1. Sem. a'!C2="","",'1. Sem. a'!C2:K2)</f>
        <v/>
      </c>
      <c r="D2" s="228"/>
      <c r="E2" s="228"/>
      <c r="F2" s="228"/>
      <c r="G2" s="228"/>
      <c r="H2" s="228"/>
      <c r="I2" s="229"/>
    </row>
    <row r="3" spans="1:9" s="2" customFormat="1" ht="24.75" customHeight="1" x14ac:dyDescent="0.2">
      <c r="A3" s="223" t="s">
        <v>165</v>
      </c>
      <c r="B3" s="198"/>
      <c r="C3" s="230" t="str">
        <f>IF('1. Sem. a'!C3="","",'1. Sem. a'!C3:K3)</f>
        <v/>
      </c>
      <c r="D3" s="231"/>
      <c r="E3" s="231"/>
      <c r="F3" s="231"/>
      <c r="G3" s="231"/>
      <c r="H3" s="231"/>
      <c r="I3" s="232"/>
    </row>
    <row r="4" spans="1:9" s="2" customFormat="1" ht="24.75" customHeight="1" thickBot="1" x14ac:dyDescent="0.25">
      <c r="A4" s="224" t="s">
        <v>167</v>
      </c>
      <c r="B4" s="184"/>
      <c r="C4" s="233" t="str">
        <f>IF('1. Sem. a'!C4="","",'1. Sem. a'!C4:K4)</f>
        <v/>
      </c>
      <c r="D4" s="234"/>
      <c r="E4" s="234"/>
      <c r="F4" s="234"/>
      <c r="G4" s="234"/>
      <c r="H4" s="234"/>
      <c r="I4" s="235"/>
    </row>
    <row r="5" spans="1:9" s="2" customFormat="1" ht="20.100000000000001" customHeight="1" thickBot="1" x14ac:dyDescent="0.25">
      <c r="A5" s="65"/>
      <c r="B5" s="65"/>
      <c r="C5" s="66"/>
      <c r="D5" s="67"/>
      <c r="E5" s="68"/>
      <c r="F5" s="67"/>
      <c r="G5" s="67"/>
      <c r="H5" s="67"/>
      <c r="I5" s="67"/>
    </row>
    <row r="6" spans="1:9" s="2" customFormat="1" ht="24.75" customHeight="1" x14ac:dyDescent="0.2">
      <c r="A6" s="204" t="s">
        <v>134</v>
      </c>
      <c r="B6" s="205"/>
      <c r="C6" s="206"/>
      <c r="D6" s="206"/>
      <c r="E6" s="206"/>
      <c r="F6" s="206"/>
      <c r="G6" s="206"/>
      <c r="H6" s="206"/>
      <c r="I6" s="207"/>
    </row>
    <row r="7" spans="1:9" s="2" customFormat="1" ht="20.100000000000001" customHeight="1" x14ac:dyDescent="0.2">
      <c r="A7" s="212" t="s">
        <v>135</v>
      </c>
      <c r="B7" s="213"/>
      <c r="C7" s="214"/>
      <c r="D7" s="208" t="s">
        <v>136</v>
      </c>
      <c r="E7" s="209" t="s">
        <v>137</v>
      </c>
      <c r="F7" s="219" t="s">
        <v>138</v>
      </c>
      <c r="G7" s="220"/>
      <c r="H7" s="225" t="s">
        <v>136</v>
      </c>
      <c r="I7" s="210" t="s">
        <v>137</v>
      </c>
    </row>
    <row r="8" spans="1:9" s="2" customFormat="1" ht="20.100000000000001" customHeight="1" thickBot="1" x14ac:dyDescent="0.25">
      <c r="A8" s="215" t="s">
        <v>139</v>
      </c>
      <c r="B8" s="216"/>
      <c r="C8" s="217"/>
      <c r="D8" s="209"/>
      <c r="E8" s="218"/>
      <c r="F8" s="221" t="s">
        <v>139</v>
      </c>
      <c r="G8" s="222"/>
      <c r="H8" s="226"/>
      <c r="I8" s="211"/>
    </row>
    <row r="9" spans="1:9" s="2" customFormat="1" ht="20.100000000000001" customHeight="1" thickBot="1" x14ac:dyDescent="0.25">
      <c r="A9" s="191" t="s">
        <v>140</v>
      </c>
      <c r="B9" s="192"/>
      <c r="C9" s="193"/>
      <c r="D9" s="10">
        <v>1</v>
      </c>
      <c r="E9" s="86" t="str">
        <f>IF('1. Sem. a'!$G$24="","",'1. Sem. a'!$G$24)</f>
        <v/>
      </c>
      <c r="F9" s="185" t="s">
        <v>145</v>
      </c>
      <c r="G9" s="186"/>
      <c r="H9" s="177"/>
      <c r="I9" s="178"/>
    </row>
    <row r="10" spans="1:9" s="2" customFormat="1" ht="20.100000000000001" customHeight="1" x14ac:dyDescent="0.2">
      <c r="A10" s="191" t="s">
        <v>141</v>
      </c>
      <c r="B10" s="192"/>
      <c r="C10" s="193"/>
      <c r="D10" s="10">
        <v>2</v>
      </c>
      <c r="E10" s="86" t="str">
        <f>IF('2. Sem. a'!$G$24="","",'2. Sem. a'!$G$24)</f>
        <v/>
      </c>
      <c r="F10" s="187" t="s">
        <v>146</v>
      </c>
      <c r="G10" s="187"/>
      <c r="H10" s="177"/>
      <c r="I10" s="178"/>
    </row>
    <row r="11" spans="1:9" s="2" customFormat="1" ht="20.100000000000001" customHeight="1" x14ac:dyDescent="0.2">
      <c r="A11" s="194" t="s">
        <v>142</v>
      </c>
      <c r="B11" s="195"/>
      <c r="C11" s="196"/>
      <c r="D11" s="108">
        <v>3</v>
      </c>
      <c r="E11" s="87" t="str">
        <f>IF('3. Sem. a'!$G$24="","",'3. Sem. a'!$G$24)</f>
        <v/>
      </c>
      <c r="F11" s="197" t="s">
        <v>147</v>
      </c>
      <c r="G11" s="198"/>
      <c r="H11" s="179"/>
      <c r="I11" s="180"/>
    </row>
    <row r="12" spans="1:9" s="2" customFormat="1" ht="20.100000000000001" customHeight="1" x14ac:dyDescent="0.2">
      <c r="A12" s="194" t="s">
        <v>143</v>
      </c>
      <c r="B12" s="195"/>
      <c r="C12" s="196"/>
      <c r="D12" s="108">
        <v>4</v>
      </c>
      <c r="E12" s="87" t="str">
        <f>IF('4. Sem. a'!$G$24="","",'4. Sem. a'!$G$24)</f>
        <v/>
      </c>
      <c r="F12" s="199" t="s">
        <v>148</v>
      </c>
      <c r="G12" s="199"/>
      <c r="H12" s="179"/>
      <c r="I12" s="180"/>
    </row>
    <row r="13" spans="1:9" s="2" customFormat="1" ht="20.100000000000001" customHeight="1" thickBot="1" x14ac:dyDescent="0.25">
      <c r="A13" s="188" t="s">
        <v>144</v>
      </c>
      <c r="B13" s="189"/>
      <c r="C13" s="190"/>
      <c r="D13" s="11">
        <v>5</v>
      </c>
      <c r="E13" s="119" t="str">
        <f>IF('5. Sem. a'!$G$24="","",'5. Sem. a'!$G$24)</f>
        <v/>
      </c>
      <c r="F13" s="183" t="s">
        <v>149</v>
      </c>
      <c r="G13" s="184"/>
      <c r="H13" s="181"/>
      <c r="I13" s="182"/>
    </row>
    <row r="14" spans="1:9" s="2" customFormat="1" ht="20.100000000000001" customHeight="1" thickBot="1" x14ac:dyDescent="0.25">
      <c r="A14" s="69"/>
      <c r="B14" s="69"/>
      <c r="C14" s="70"/>
      <c r="D14" s="71"/>
      <c r="E14" s="70"/>
      <c r="F14" s="71"/>
      <c r="G14" s="71"/>
      <c r="H14" s="71"/>
      <c r="I14" s="71"/>
    </row>
    <row r="15" spans="1:9" s="2" customFormat="1" ht="25.5" customHeight="1" x14ac:dyDescent="0.2">
      <c r="A15" s="204" t="s">
        <v>150</v>
      </c>
      <c r="B15" s="205"/>
      <c r="C15" s="206"/>
      <c r="D15" s="206"/>
      <c r="E15" s="206"/>
      <c r="F15" s="206"/>
      <c r="G15" s="206"/>
      <c r="H15" s="206"/>
      <c r="I15" s="207"/>
    </row>
    <row r="16" spans="1:9" s="2" customFormat="1" ht="20.100000000000001" customHeight="1" x14ac:dyDescent="0.2">
      <c r="A16" s="194"/>
      <c r="B16" s="195"/>
      <c r="C16" s="196"/>
      <c r="D16" s="196"/>
      <c r="E16" s="244" t="s">
        <v>151</v>
      </c>
      <c r="F16" s="245"/>
      <c r="G16" s="245"/>
      <c r="H16" s="245"/>
      <c r="I16" s="246"/>
    </row>
    <row r="17" spans="1:9" s="2" customFormat="1" ht="20.100000000000001" customHeight="1" x14ac:dyDescent="0.2">
      <c r="A17" s="194"/>
      <c r="B17" s="195"/>
      <c r="C17" s="196"/>
      <c r="D17" s="196"/>
      <c r="E17" s="72">
        <v>1</v>
      </c>
      <c r="F17" s="72">
        <v>2</v>
      </c>
      <c r="G17" s="72">
        <v>3</v>
      </c>
      <c r="H17" s="72">
        <v>4</v>
      </c>
      <c r="I17" s="73">
        <v>5</v>
      </c>
    </row>
    <row r="18" spans="1:9" s="2" customFormat="1" ht="30" customHeight="1" x14ac:dyDescent="0.2">
      <c r="A18" s="194" t="s">
        <v>152</v>
      </c>
      <c r="B18" s="195"/>
      <c r="C18" s="196"/>
      <c r="D18" s="196"/>
      <c r="E18" s="88" t="str">
        <f>IF(SUM('1. Sem. a'!$K23)=0,"",'1. Sem. a'!$K23)</f>
        <v/>
      </c>
      <c r="F18" s="88" t="str">
        <f>IF(SUM('2. Sem. a'!$K23)=0,"",'2. Sem. a'!$K23)</f>
        <v/>
      </c>
      <c r="G18" s="88" t="str">
        <f>IF(SUM('3. Sem. a'!$K23)=0,"",'3. Sem. a'!$K23)</f>
        <v/>
      </c>
      <c r="H18" s="88" t="str">
        <f>IF(SUM('4. Sem. a'!$K23)=0,"",'4. Sem. a'!$K23)</f>
        <v/>
      </c>
      <c r="I18" s="89" t="str">
        <f>IF(SUM('5. Sem. a'!$K23)=0,"",'5. Sem. a'!$K23)</f>
        <v/>
      </c>
    </row>
    <row r="19" spans="1:9" s="2" customFormat="1" ht="30" customHeight="1" x14ac:dyDescent="0.2">
      <c r="A19" s="194" t="s">
        <v>153</v>
      </c>
      <c r="B19" s="195"/>
      <c r="C19" s="196"/>
      <c r="D19" s="196"/>
      <c r="E19" s="88" t="str">
        <f>IF(SUM('1. Sem. b'!$K24)=0,"",'1. Sem. b'!$K24)</f>
        <v/>
      </c>
      <c r="F19" s="88" t="str">
        <f>IF(SUM('2. Sem. b'!$K24)=0,"",'2. Sem. b'!$K24)</f>
        <v/>
      </c>
      <c r="G19" s="88" t="str">
        <f>IF(SUM('3. Sem. b'!$K24)=0,"",'3. Sem. b'!$K24)</f>
        <v/>
      </c>
      <c r="H19" s="88" t="str">
        <f>IF(SUM('4. Sem. b'!$K24)=0,"",'4. Sem. b'!$K24)</f>
        <v/>
      </c>
      <c r="I19" s="89" t="str">
        <f>IF(SUM('5. Sem. b'!$K24)=0,"",'5. Sem. b'!$K24)</f>
        <v/>
      </c>
    </row>
    <row r="20" spans="1:9" s="2" customFormat="1" ht="30" customHeight="1" x14ac:dyDescent="0.2">
      <c r="A20" s="194" t="s">
        <v>154</v>
      </c>
      <c r="B20" s="195"/>
      <c r="C20" s="196"/>
      <c r="D20" s="196"/>
      <c r="E20" s="88" t="str">
        <f>IF(SUM(E18:E19)=0,"",SUM(E18:E19))</f>
        <v/>
      </c>
      <c r="F20" s="88" t="str">
        <f>IF(SUM(F18:F19)=0,"",SUM(F18:F19))</f>
        <v/>
      </c>
      <c r="G20" s="88" t="str">
        <f>IF(SUM(G18:G19)=0,"",SUM(G18:G19))</f>
        <v/>
      </c>
      <c r="H20" s="88" t="str">
        <f>IF(SUM(H18:H19)=0,"",SUM(H18:H19))</f>
        <v/>
      </c>
      <c r="I20" s="89" t="str">
        <f>IF(SUM(I18:I19)=0,"",SUM(I18:I19))</f>
        <v/>
      </c>
    </row>
    <row r="21" spans="1:9" s="2" customFormat="1" ht="30" customHeight="1" thickBot="1" x14ac:dyDescent="0.25">
      <c r="A21" s="188" t="s">
        <v>155</v>
      </c>
      <c r="B21" s="189"/>
      <c r="C21" s="190"/>
      <c r="D21" s="190"/>
      <c r="E21" s="90" t="str">
        <f>IF(SUM(E18:E19)=0,"",ROUND(E20/2*2,0)/2)</f>
        <v/>
      </c>
      <c r="F21" s="90" t="str">
        <f>IF(SUM(F18:F19)=0,"",ROUND(F20/2*2,0)/2)</f>
        <v/>
      </c>
      <c r="G21" s="90" t="str">
        <f>IF(SUM(G18:G19)=0,"",ROUND(G20/2*2,0)/2)</f>
        <v/>
      </c>
      <c r="H21" s="90" t="str">
        <f>IF(SUM(H18:H19)=0,"",ROUND(H20/2*2,0)/2)</f>
        <v/>
      </c>
      <c r="I21" s="91" t="str">
        <f>IF(SUM(I18:I19)=0,"",ROUND(I20/2*2,0)/2)</f>
        <v/>
      </c>
    </row>
    <row r="22" spans="1:9" s="7" customFormat="1" ht="44.25" customHeight="1" x14ac:dyDescent="0.2">
      <c r="A22" s="162" t="s">
        <v>103</v>
      </c>
      <c r="B22" s="243"/>
      <c r="C22" s="243"/>
      <c r="D22" s="243"/>
      <c r="E22" s="74"/>
      <c r="F22" s="163" t="s">
        <v>104</v>
      </c>
      <c r="G22" s="238"/>
      <c r="H22" s="239"/>
      <c r="I22" s="239"/>
    </row>
    <row r="23" spans="1:9" s="5" customFormat="1" ht="28.5" customHeight="1" x14ac:dyDescent="0.2">
      <c r="A23" s="75" t="s">
        <v>105</v>
      </c>
      <c r="B23" s="75"/>
      <c r="C23" s="75"/>
      <c r="D23" s="75"/>
      <c r="E23" s="76"/>
      <c r="F23" s="75" t="s">
        <v>106</v>
      </c>
      <c r="G23" s="75"/>
      <c r="H23" s="75"/>
      <c r="I23" s="75"/>
    </row>
    <row r="24" spans="1:9" s="7" customFormat="1" ht="39.75" customHeight="1" x14ac:dyDescent="0.2">
      <c r="A24" s="242" t="s">
        <v>1</v>
      </c>
      <c r="B24" s="242"/>
      <c r="C24" s="242"/>
      <c r="D24" s="242"/>
      <c r="E24" s="77"/>
      <c r="F24" s="240" t="s">
        <v>2</v>
      </c>
      <c r="G24" s="241"/>
      <c r="H24" s="241"/>
      <c r="I24" s="241"/>
    </row>
    <row r="25" spans="1:9" s="5" customFormat="1" ht="54" customHeight="1" x14ac:dyDescent="0.2">
      <c r="A25" s="236" t="s">
        <v>156</v>
      </c>
      <c r="B25" s="236"/>
      <c r="C25" s="236"/>
      <c r="D25" s="237"/>
      <c r="E25" s="237"/>
      <c r="F25" s="237"/>
      <c r="G25" s="237"/>
      <c r="H25" s="237"/>
      <c r="I25" s="237"/>
    </row>
    <row r="26" spans="1:9" s="2" customFormat="1" ht="24" customHeight="1" x14ac:dyDescent="0.2">
      <c r="A26" s="5"/>
      <c r="B26" s="5"/>
      <c r="C26" s="6"/>
      <c r="D26" s="5"/>
      <c r="E26" s="6"/>
      <c r="F26" s="5"/>
      <c r="G26" s="5"/>
      <c r="H26" s="5"/>
      <c r="I26" s="5"/>
    </row>
    <row r="27" spans="1:9" s="2" customFormat="1" x14ac:dyDescent="0.2">
      <c r="C27" s="3"/>
      <c r="E27" s="3"/>
    </row>
    <row r="28" spans="1:9" s="2" customFormat="1" x14ac:dyDescent="0.2">
      <c r="C28" s="3"/>
      <c r="E28" s="3"/>
    </row>
    <row r="29" spans="1:9" s="2" customFormat="1" x14ac:dyDescent="0.2">
      <c r="C29" s="3"/>
      <c r="E29" s="3"/>
    </row>
    <row r="30" spans="1:9" s="2" customFormat="1" x14ac:dyDescent="0.2">
      <c r="C30" s="3"/>
      <c r="E30" s="3"/>
    </row>
    <row r="31" spans="1:9" s="2" customFormat="1" x14ac:dyDescent="0.2">
      <c r="C31" s="3"/>
      <c r="E31" s="3"/>
    </row>
    <row r="32" spans="1:9" s="2" customFormat="1" x14ac:dyDescent="0.2">
      <c r="C32" s="3"/>
      <c r="E32" s="3"/>
    </row>
    <row r="33" spans="3:5" s="2" customFormat="1" x14ac:dyDescent="0.2">
      <c r="C33" s="3"/>
      <c r="E33" s="3"/>
    </row>
    <row r="34" spans="3:5" s="2" customFormat="1" x14ac:dyDescent="0.2">
      <c r="C34" s="3"/>
      <c r="E34" s="3"/>
    </row>
    <row r="35" spans="3:5" s="2" customFormat="1" x14ac:dyDescent="0.2">
      <c r="C35" s="3"/>
      <c r="E35" s="3"/>
    </row>
    <row r="36" spans="3:5" s="2" customFormat="1" x14ac:dyDescent="0.2">
      <c r="C36" s="3"/>
      <c r="E36" s="3"/>
    </row>
    <row r="37" spans="3:5" s="2" customFormat="1" x14ac:dyDescent="0.2">
      <c r="C37" s="3"/>
      <c r="E37" s="3"/>
    </row>
    <row r="38" spans="3:5" s="2" customFormat="1" x14ac:dyDescent="0.2">
      <c r="C38" s="3"/>
      <c r="E38" s="3"/>
    </row>
    <row r="39" spans="3:5" s="2" customFormat="1" x14ac:dyDescent="0.2">
      <c r="C39" s="3"/>
      <c r="E39" s="3"/>
    </row>
    <row r="40" spans="3:5" s="2" customFormat="1" x14ac:dyDescent="0.2">
      <c r="C40" s="3"/>
      <c r="E40" s="3"/>
    </row>
    <row r="41" spans="3:5" s="2" customFormat="1" x14ac:dyDescent="0.2">
      <c r="C41" s="3"/>
      <c r="E41" s="3"/>
    </row>
    <row r="42" spans="3:5" s="2" customFormat="1" x14ac:dyDescent="0.2">
      <c r="C42" s="3"/>
      <c r="E42" s="3"/>
    </row>
    <row r="43" spans="3:5" s="2" customFormat="1" x14ac:dyDescent="0.2">
      <c r="C43" s="3"/>
      <c r="E43" s="3"/>
    </row>
    <row r="44" spans="3:5" s="2" customFormat="1" x14ac:dyDescent="0.2">
      <c r="C44" s="3"/>
      <c r="E44" s="3"/>
    </row>
    <row r="45" spans="3:5" s="2" customFormat="1" x14ac:dyDescent="0.2">
      <c r="C45" s="3"/>
      <c r="E45" s="3"/>
    </row>
    <row r="46" spans="3:5" s="2" customFormat="1" x14ac:dyDescent="0.2">
      <c r="C46" s="3"/>
      <c r="E46" s="3"/>
    </row>
    <row r="47" spans="3:5" s="2" customFormat="1" x14ac:dyDescent="0.2">
      <c r="C47" s="3"/>
      <c r="E47" s="3"/>
    </row>
    <row r="48" spans="3:5" s="2" customFormat="1" x14ac:dyDescent="0.2">
      <c r="C48" s="3"/>
      <c r="E48" s="3"/>
    </row>
    <row r="49" spans="3:5" s="2" customFormat="1" x14ac:dyDescent="0.2">
      <c r="C49" s="3"/>
      <c r="E49" s="3"/>
    </row>
    <row r="50" spans="3:5" s="2" customFormat="1" x14ac:dyDescent="0.2">
      <c r="C50" s="3"/>
      <c r="E50" s="3"/>
    </row>
    <row r="51" spans="3:5" s="2" customFormat="1" x14ac:dyDescent="0.2">
      <c r="C51" s="3"/>
      <c r="E51" s="3"/>
    </row>
    <row r="52" spans="3:5" s="2" customFormat="1" x14ac:dyDescent="0.2">
      <c r="C52" s="3"/>
      <c r="E52" s="3"/>
    </row>
    <row r="53" spans="3:5" s="2" customFormat="1" x14ac:dyDescent="0.2">
      <c r="C53" s="3"/>
      <c r="E53" s="3"/>
    </row>
    <row r="54" spans="3:5" s="2" customFormat="1" x14ac:dyDescent="0.2">
      <c r="C54" s="3"/>
      <c r="E54" s="3"/>
    </row>
    <row r="55" spans="3:5" s="2" customFormat="1" x14ac:dyDescent="0.2">
      <c r="C55" s="3"/>
      <c r="E55" s="3"/>
    </row>
    <row r="56" spans="3:5" s="2" customFormat="1" x14ac:dyDescent="0.2">
      <c r="C56" s="3"/>
      <c r="E56" s="3"/>
    </row>
    <row r="57" spans="3:5" s="2" customFormat="1" x14ac:dyDescent="0.2">
      <c r="C57" s="3"/>
      <c r="E57" s="3"/>
    </row>
    <row r="58" spans="3:5" s="2" customFormat="1" x14ac:dyDescent="0.2">
      <c r="C58" s="3"/>
      <c r="E58" s="3"/>
    </row>
    <row r="59" spans="3:5" s="2" customFormat="1" x14ac:dyDescent="0.2">
      <c r="C59" s="3"/>
      <c r="E59" s="3"/>
    </row>
    <row r="60" spans="3:5" s="2" customFormat="1" x14ac:dyDescent="0.2">
      <c r="C60" s="3"/>
      <c r="E60" s="3"/>
    </row>
    <row r="61" spans="3:5" s="2" customFormat="1" x14ac:dyDescent="0.2">
      <c r="C61" s="3"/>
      <c r="E61" s="3"/>
    </row>
    <row r="62" spans="3:5" s="2" customFormat="1" x14ac:dyDescent="0.2">
      <c r="C62" s="3"/>
      <c r="E62" s="3"/>
    </row>
    <row r="63" spans="3:5" s="2" customFormat="1" x14ac:dyDescent="0.2">
      <c r="C63" s="3"/>
      <c r="E63" s="3"/>
    </row>
    <row r="64" spans="3:5" s="2" customFormat="1" x14ac:dyDescent="0.2">
      <c r="C64" s="3"/>
      <c r="E64" s="3"/>
    </row>
    <row r="65" spans="3:5" s="2" customFormat="1" x14ac:dyDescent="0.2">
      <c r="C65" s="3"/>
      <c r="E65" s="3"/>
    </row>
    <row r="66" spans="3:5" s="2" customFormat="1" x14ac:dyDescent="0.2">
      <c r="C66" s="3"/>
      <c r="E66" s="3"/>
    </row>
    <row r="67" spans="3:5" s="2" customFormat="1" x14ac:dyDescent="0.2">
      <c r="C67" s="3"/>
      <c r="E67" s="3"/>
    </row>
    <row r="68" spans="3:5" s="2" customFormat="1" x14ac:dyDescent="0.2">
      <c r="C68" s="3"/>
      <c r="E68" s="3"/>
    </row>
    <row r="69" spans="3:5" s="2" customFormat="1" x14ac:dyDescent="0.2">
      <c r="C69" s="3"/>
      <c r="E69" s="3"/>
    </row>
    <row r="70" spans="3:5" s="2" customFormat="1" x14ac:dyDescent="0.2">
      <c r="C70" s="3"/>
      <c r="E70" s="3"/>
    </row>
    <row r="71" spans="3:5" s="2" customFormat="1" x14ac:dyDescent="0.2">
      <c r="C71" s="3"/>
      <c r="E71" s="3"/>
    </row>
    <row r="72" spans="3:5" s="2" customFormat="1" x14ac:dyDescent="0.2">
      <c r="C72" s="3"/>
      <c r="E72" s="3"/>
    </row>
    <row r="73" spans="3:5" s="2" customFormat="1" x14ac:dyDescent="0.2">
      <c r="C73" s="3"/>
      <c r="E73" s="3"/>
    </row>
    <row r="74" spans="3:5" s="2" customFormat="1" x14ac:dyDescent="0.2">
      <c r="C74" s="3"/>
      <c r="E74" s="3"/>
    </row>
    <row r="75" spans="3:5" s="2" customFormat="1" x14ac:dyDescent="0.2">
      <c r="C75" s="3"/>
      <c r="E75" s="3"/>
    </row>
    <row r="76" spans="3:5" s="2" customFormat="1" x14ac:dyDescent="0.2">
      <c r="C76" s="3"/>
      <c r="E76" s="3"/>
    </row>
    <row r="77" spans="3:5" s="2" customFormat="1" x14ac:dyDescent="0.2">
      <c r="C77" s="3"/>
      <c r="E77" s="3"/>
    </row>
    <row r="78" spans="3:5" s="2" customFormat="1" x14ac:dyDescent="0.2">
      <c r="C78" s="3"/>
      <c r="E78" s="3"/>
    </row>
    <row r="79" spans="3:5" s="2" customFormat="1" x14ac:dyDescent="0.2">
      <c r="C79" s="3"/>
      <c r="E79" s="3"/>
    </row>
    <row r="80" spans="3:5" s="2" customFormat="1" x14ac:dyDescent="0.2">
      <c r="C80" s="3"/>
      <c r="E80" s="3"/>
    </row>
    <row r="81" spans="3:5" s="2" customFormat="1" x14ac:dyDescent="0.2">
      <c r="C81" s="3"/>
      <c r="E81" s="3"/>
    </row>
    <row r="82" spans="3:5" s="2" customFormat="1" x14ac:dyDescent="0.2">
      <c r="C82" s="3"/>
      <c r="E82" s="3"/>
    </row>
    <row r="83" spans="3:5" s="2" customFormat="1" x14ac:dyDescent="0.2">
      <c r="C83" s="3"/>
      <c r="E83" s="3"/>
    </row>
    <row r="84" spans="3:5" s="2" customFormat="1" x14ac:dyDescent="0.2">
      <c r="C84" s="3"/>
      <c r="E84" s="3"/>
    </row>
    <row r="85" spans="3:5" s="2" customFormat="1" x14ac:dyDescent="0.2">
      <c r="C85" s="3"/>
      <c r="E85" s="3"/>
    </row>
    <row r="86" spans="3:5" s="2" customFormat="1" x14ac:dyDescent="0.2">
      <c r="C86" s="3"/>
      <c r="E86" s="3"/>
    </row>
    <row r="87" spans="3:5" s="2" customFormat="1" x14ac:dyDescent="0.2">
      <c r="C87" s="3"/>
      <c r="E87" s="3"/>
    </row>
    <row r="88" spans="3:5" s="2" customFormat="1" x14ac:dyDescent="0.2">
      <c r="C88" s="3"/>
      <c r="E88" s="3"/>
    </row>
    <row r="89" spans="3:5" s="2" customFormat="1" x14ac:dyDescent="0.2">
      <c r="C89" s="3"/>
      <c r="E89" s="3"/>
    </row>
    <row r="90" spans="3:5" s="2" customFormat="1" x14ac:dyDescent="0.2">
      <c r="C90" s="3"/>
      <c r="E90" s="3"/>
    </row>
    <row r="91" spans="3:5" s="2" customFormat="1" x14ac:dyDescent="0.2">
      <c r="C91" s="3"/>
      <c r="E91" s="3"/>
    </row>
    <row r="92" spans="3:5" s="2" customFormat="1" x14ac:dyDescent="0.2">
      <c r="C92" s="3"/>
      <c r="E92" s="3"/>
    </row>
    <row r="93" spans="3:5" s="2" customFormat="1" x14ac:dyDescent="0.2">
      <c r="C93" s="3"/>
      <c r="E93" s="3"/>
    </row>
    <row r="94" spans="3:5" s="2" customFormat="1" x14ac:dyDescent="0.2">
      <c r="C94" s="3"/>
      <c r="E94" s="3"/>
    </row>
    <row r="95" spans="3:5" s="2" customFormat="1" x14ac:dyDescent="0.2">
      <c r="C95" s="3"/>
      <c r="E95" s="3"/>
    </row>
    <row r="96" spans="3:5" s="2" customFormat="1" x14ac:dyDescent="0.2">
      <c r="C96" s="3"/>
      <c r="E96" s="3"/>
    </row>
    <row r="97" spans="3:5" s="2" customFormat="1" x14ac:dyDescent="0.2">
      <c r="C97" s="3"/>
      <c r="E97" s="3"/>
    </row>
    <row r="98" spans="3:5" s="2" customFormat="1" x14ac:dyDescent="0.2">
      <c r="C98" s="3"/>
      <c r="E98" s="3"/>
    </row>
    <row r="99" spans="3:5" s="2" customFormat="1" x14ac:dyDescent="0.2">
      <c r="C99" s="3"/>
      <c r="E99" s="3"/>
    </row>
    <row r="100" spans="3:5" s="2" customFormat="1" x14ac:dyDescent="0.2">
      <c r="C100" s="3"/>
      <c r="E100" s="3"/>
    </row>
    <row r="101" spans="3:5" s="2" customFormat="1" x14ac:dyDescent="0.2">
      <c r="C101" s="3"/>
      <c r="E101" s="3"/>
    </row>
    <row r="102" spans="3:5" s="2" customFormat="1" x14ac:dyDescent="0.2">
      <c r="C102" s="3"/>
      <c r="E102" s="3"/>
    </row>
    <row r="103" spans="3:5" s="2" customFormat="1" x14ac:dyDescent="0.2">
      <c r="C103" s="3"/>
      <c r="E103" s="3"/>
    </row>
    <row r="104" spans="3:5" s="2" customFormat="1" x14ac:dyDescent="0.2">
      <c r="C104" s="3"/>
      <c r="E104" s="3"/>
    </row>
    <row r="105" spans="3:5" s="2" customFormat="1" x14ac:dyDescent="0.2">
      <c r="C105" s="3"/>
      <c r="E105" s="3"/>
    </row>
    <row r="106" spans="3:5" s="2" customFormat="1" x14ac:dyDescent="0.2">
      <c r="C106" s="3"/>
      <c r="E106" s="3"/>
    </row>
    <row r="107" spans="3:5" s="2" customFormat="1" x14ac:dyDescent="0.2">
      <c r="C107" s="3"/>
      <c r="E107" s="3"/>
    </row>
    <row r="108" spans="3:5" s="2" customFormat="1" x14ac:dyDescent="0.2">
      <c r="C108" s="3"/>
      <c r="E108" s="3"/>
    </row>
    <row r="109" spans="3:5" s="2" customFormat="1" x14ac:dyDescent="0.2">
      <c r="C109" s="3"/>
      <c r="E109" s="3"/>
    </row>
  </sheetData>
  <sheetProtection algorithmName="SHA-512" hashValue="JNABxGj1zyRWHBFd830n/XJl4QLbWi2TRw6bn8YomPO+stg/H4/abPMaHgAc/VhNWERrAU8hUZamIsYgMyBBVg==" saltValue="pkEFQjJAgUkTSmsAKJLtcQ==" spinCount="100000" sheet="1" objects="1" scenarios="1" selectLockedCells="1" pivotTables="0"/>
  <customSheetViews>
    <customSheetView guid="{0B43FBCB-C830-11DC-8DB8-001B63993140}" showGridLines="0">
      <selection activeCell="H9" sqref="H9"/>
      <pageMargins left="0.46" right="0.32" top="0.984251969" bottom="0.984251969" header="0.4921259845" footer="0.4921259845"/>
      <pageSetup paperSize="9" scale="96" orientation="portrait"/>
      <headerFooter alignWithMargins="0"/>
    </customSheetView>
  </customSheetViews>
  <mergeCells count="38">
    <mergeCell ref="A21:D21"/>
    <mergeCell ref="E16:I16"/>
    <mergeCell ref="A16:D17"/>
    <mergeCell ref="A15:I15"/>
    <mergeCell ref="A18:D18"/>
    <mergeCell ref="A19:D19"/>
    <mergeCell ref="A20:D20"/>
    <mergeCell ref="A25:I25"/>
    <mergeCell ref="G22:I22"/>
    <mergeCell ref="F24:I24"/>
    <mergeCell ref="A24:D24"/>
    <mergeCell ref="B22:D22"/>
    <mergeCell ref="A1:I1"/>
    <mergeCell ref="A6:I6"/>
    <mergeCell ref="D7:D8"/>
    <mergeCell ref="I7:I8"/>
    <mergeCell ref="A7:C7"/>
    <mergeCell ref="A8:C8"/>
    <mergeCell ref="E7:E8"/>
    <mergeCell ref="F7:G7"/>
    <mergeCell ref="F8:G8"/>
    <mergeCell ref="A2:B2"/>
    <mergeCell ref="A3:B3"/>
    <mergeCell ref="A4:B4"/>
    <mergeCell ref="H7:H8"/>
    <mergeCell ref="C2:I2"/>
    <mergeCell ref="C3:I3"/>
    <mergeCell ref="C4:I4"/>
    <mergeCell ref="F13:G13"/>
    <mergeCell ref="F9:G9"/>
    <mergeCell ref="F10:G10"/>
    <mergeCell ref="A13:C13"/>
    <mergeCell ref="A9:C9"/>
    <mergeCell ref="A10:C10"/>
    <mergeCell ref="A11:C11"/>
    <mergeCell ref="A12:C12"/>
    <mergeCell ref="F11:G11"/>
    <mergeCell ref="F12:G12"/>
  </mergeCells>
  <phoneticPr fontId="6" type="noConversion"/>
  <pageMargins left="0.47244094488188981" right="0.31496062992125984" top="0.51181102362204722" bottom="0.15748031496062992" header="0.19685039370078741" footer="0"/>
  <pageSetup paperSize="9" scale="96" orientation="portrait" r:id="rId1"/>
  <headerFooter>
    <oddHeader>&amp;L&amp;6Piano di formazione selvicoltrice/selvicoltore di 12.06.2019&amp;R&amp;6Allegato 7: Requisiti della documentazione</oddHeader>
    <oddFooter>&amp;L&amp;6Oml forestale Svizzera/Codoc&amp;R&amp;6 4ª edizione, 06/12/2023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7955-B52B-4E27-ACDF-6A2BD5CE9588}">
  <dimension ref="A1:L68"/>
  <sheetViews>
    <sheetView showGridLines="0" view="pageLayout" zoomScaleNormal="120" workbookViewId="0">
      <selection activeCell="F9" sqref="F9:I9"/>
    </sheetView>
  </sheetViews>
  <sheetFormatPr baseColWidth="10" defaultColWidth="11.42578125" defaultRowHeight="12.75" x14ac:dyDescent="0.2"/>
  <cols>
    <col min="1" max="1" width="5.7109375" style="36" customWidth="1"/>
    <col min="2" max="2" width="11.7109375" style="36" customWidth="1"/>
    <col min="3" max="4" width="10.7109375" style="36" customWidth="1"/>
    <col min="5" max="5" width="9.28515625" style="37" customWidth="1"/>
    <col min="6" max="6" width="7.42578125" style="36" customWidth="1"/>
    <col min="7" max="7" width="8.140625" style="36" customWidth="1"/>
    <col min="8" max="8" width="7.7109375" style="36" customWidth="1"/>
    <col min="9" max="9" width="11.140625" style="36" customWidth="1"/>
    <col min="10" max="10" width="8.85546875" style="37" customWidth="1"/>
    <col min="11" max="11" width="6.7109375" style="37" customWidth="1"/>
    <col min="12" max="16384" width="11.42578125" style="36"/>
  </cols>
  <sheetData>
    <row r="1" spans="1:11" s="64" customFormat="1" ht="28.5" customHeight="1" thickBot="1" x14ac:dyDescent="0.25">
      <c r="A1" s="356" t="s">
        <v>46</v>
      </c>
      <c r="B1" s="357"/>
      <c r="C1" s="358"/>
      <c r="D1" s="358"/>
      <c r="E1" s="358"/>
      <c r="F1" s="358"/>
      <c r="G1" s="358"/>
      <c r="H1" s="358"/>
      <c r="I1" s="358"/>
      <c r="J1" s="358"/>
      <c r="K1" s="359"/>
    </row>
    <row r="2" spans="1:11" s="38" customFormat="1" ht="15" customHeight="1" x14ac:dyDescent="0.2">
      <c r="A2" s="360" t="s">
        <v>47</v>
      </c>
      <c r="B2" s="361"/>
      <c r="C2" s="362" t="s">
        <v>48</v>
      </c>
      <c r="D2" s="363"/>
      <c r="E2" s="363"/>
      <c r="F2" s="363"/>
      <c r="G2" s="363"/>
      <c r="H2" s="363"/>
      <c r="I2" s="363"/>
      <c r="J2" s="363"/>
      <c r="K2" s="364"/>
    </row>
    <row r="3" spans="1:11" s="38" customFormat="1" ht="15" customHeight="1" x14ac:dyDescent="0.2">
      <c r="A3" s="351" t="s">
        <v>52</v>
      </c>
      <c r="B3" s="352"/>
      <c r="C3" s="353" t="s">
        <v>49</v>
      </c>
      <c r="D3" s="354"/>
      <c r="E3" s="354"/>
      <c r="F3" s="354"/>
      <c r="G3" s="354"/>
      <c r="H3" s="354"/>
      <c r="I3" s="354"/>
      <c r="J3" s="354"/>
      <c r="K3" s="355"/>
    </row>
    <row r="4" spans="1:11" s="38" customFormat="1" ht="15" customHeight="1" x14ac:dyDescent="0.2">
      <c r="A4" s="351" t="s">
        <v>53</v>
      </c>
      <c r="B4" s="352"/>
      <c r="C4" s="353" t="s">
        <v>50</v>
      </c>
      <c r="D4" s="354"/>
      <c r="E4" s="354"/>
      <c r="F4" s="354"/>
      <c r="G4" s="354"/>
      <c r="H4" s="354"/>
      <c r="I4" s="354"/>
      <c r="J4" s="354"/>
      <c r="K4" s="355"/>
    </row>
    <row r="5" spans="1:11" s="38" customFormat="1" ht="15" customHeight="1" thickBot="1" x14ac:dyDescent="0.25">
      <c r="A5" s="336" t="s">
        <v>54</v>
      </c>
      <c r="B5" s="337"/>
      <c r="C5" s="338" t="s">
        <v>51</v>
      </c>
      <c r="D5" s="339"/>
      <c r="E5" s="339"/>
      <c r="F5" s="339"/>
      <c r="G5" s="339"/>
      <c r="H5" s="339"/>
      <c r="I5" s="339"/>
      <c r="J5" s="339"/>
      <c r="K5" s="340"/>
    </row>
    <row r="6" spans="1:11" s="38" customFormat="1" ht="25.5" customHeight="1" thickBot="1" x14ac:dyDescent="0.25">
      <c r="A6" s="341" t="s">
        <v>23</v>
      </c>
      <c r="B6" s="342"/>
      <c r="C6" s="343" t="s">
        <v>111</v>
      </c>
      <c r="D6" s="344"/>
      <c r="E6" s="345"/>
      <c r="F6" s="345"/>
      <c r="G6" s="345"/>
      <c r="H6" s="345"/>
      <c r="I6" s="345"/>
      <c r="J6" s="345"/>
      <c r="K6" s="346"/>
    </row>
    <row r="7" spans="1:11" s="38" customFormat="1" ht="25.5" customHeight="1" thickBot="1" x14ac:dyDescent="0.25">
      <c r="A7" s="347" t="s">
        <v>55</v>
      </c>
      <c r="B7" s="348"/>
      <c r="C7" s="349" t="s">
        <v>56</v>
      </c>
      <c r="D7" s="349"/>
      <c r="E7" s="349"/>
      <c r="F7" s="349"/>
      <c r="G7" s="349"/>
      <c r="H7" s="349"/>
      <c r="I7" s="349"/>
      <c r="J7" s="349"/>
      <c r="K7" s="350"/>
    </row>
    <row r="8" spans="1:11" s="38" customFormat="1" ht="37.5" customHeight="1" thickBot="1" x14ac:dyDescent="0.25">
      <c r="A8" s="290" t="s">
        <v>57</v>
      </c>
      <c r="B8" s="332"/>
      <c r="C8" s="293" t="s">
        <v>58</v>
      </c>
      <c r="D8" s="332"/>
      <c r="E8" s="63" t="s">
        <v>59</v>
      </c>
      <c r="F8" s="333" t="s">
        <v>60</v>
      </c>
      <c r="G8" s="333"/>
      <c r="H8" s="288"/>
      <c r="I8" s="288"/>
      <c r="J8" s="63" t="s">
        <v>61</v>
      </c>
      <c r="K8" s="62" t="s">
        <v>62</v>
      </c>
    </row>
    <row r="9" spans="1:11" s="38" customFormat="1" ht="66" customHeight="1" thickBot="1" x14ac:dyDescent="0.25">
      <c r="A9" s="297" t="s">
        <v>64</v>
      </c>
      <c r="B9" s="298"/>
      <c r="C9" s="334" t="s">
        <v>63</v>
      </c>
      <c r="D9" s="334"/>
      <c r="E9" s="53">
        <v>5</v>
      </c>
      <c r="F9" s="335" t="s">
        <v>89</v>
      </c>
      <c r="G9" s="335"/>
      <c r="H9" s="335"/>
      <c r="I9" s="335"/>
      <c r="J9" s="92">
        <v>4</v>
      </c>
      <c r="K9" s="49">
        <f>IF(J9&gt;E9,"Fehler",SUM(J9))</f>
        <v>4</v>
      </c>
    </row>
    <row r="10" spans="1:11" s="38" customFormat="1" ht="63" customHeight="1" thickBot="1" x14ac:dyDescent="0.25">
      <c r="A10" s="286" t="s">
        <v>65</v>
      </c>
      <c r="B10" s="318"/>
      <c r="C10" s="288" t="s">
        <v>66</v>
      </c>
      <c r="D10" s="288"/>
      <c r="E10" s="50">
        <v>5</v>
      </c>
      <c r="F10" s="289" t="s">
        <v>67</v>
      </c>
      <c r="G10" s="289"/>
      <c r="H10" s="289"/>
      <c r="I10" s="289"/>
      <c r="J10" s="93">
        <v>3</v>
      </c>
      <c r="K10" s="61">
        <f>IF(J10&gt;E10,"Fehler",SUM(J10))</f>
        <v>3</v>
      </c>
    </row>
    <row r="11" spans="1:11" s="38" customFormat="1" ht="39.950000000000003" customHeight="1" x14ac:dyDescent="0.2">
      <c r="A11" s="297" t="s">
        <v>71</v>
      </c>
      <c r="B11" s="319"/>
      <c r="C11" s="324" t="s">
        <v>68</v>
      </c>
      <c r="D11" s="324"/>
      <c r="E11" s="59">
        <v>5</v>
      </c>
      <c r="F11" s="325" t="s">
        <v>73</v>
      </c>
      <c r="G11" s="325"/>
      <c r="H11" s="325"/>
      <c r="I11" s="325"/>
      <c r="J11" s="94">
        <v>4</v>
      </c>
      <c r="K11" s="58" t="str">
        <f>IF(J11&gt;E11,"Fehler","")</f>
        <v/>
      </c>
    </row>
    <row r="12" spans="1:11" s="38" customFormat="1" ht="25.5" customHeight="1" x14ac:dyDescent="0.2">
      <c r="A12" s="320"/>
      <c r="B12" s="321"/>
      <c r="C12" s="326" t="s">
        <v>69</v>
      </c>
      <c r="D12" s="326"/>
      <c r="E12" s="57">
        <v>3</v>
      </c>
      <c r="F12" s="327" t="s">
        <v>72</v>
      </c>
      <c r="G12" s="327"/>
      <c r="H12" s="327"/>
      <c r="I12" s="327"/>
      <c r="J12" s="95">
        <v>3</v>
      </c>
      <c r="K12" s="56" t="str">
        <f>IF(J12&gt;E12,"Fehler","")</f>
        <v/>
      </c>
    </row>
    <row r="13" spans="1:11" s="38" customFormat="1" ht="25.5" customHeight="1" thickBot="1" x14ac:dyDescent="0.25">
      <c r="A13" s="322"/>
      <c r="B13" s="323"/>
      <c r="C13" s="326" t="s">
        <v>70</v>
      </c>
      <c r="D13" s="326"/>
      <c r="E13" s="57">
        <v>2</v>
      </c>
      <c r="F13" s="327" t="s">
        <v>74</v>
      </c>
      <c r="G13" s="327"/>
      <c r="H13" s="327"/>
      <c r="I13" s="327"/>
      <c r="J13" s="95">
        <v>0</v>
      </c>
      <c r="K13" s="52">
        <f>IF(J11&gt;E11,"Fehler",IF(J12&gt;E12,"Fehler",IF(J13&gt;E13,"Fehler",SUM(J11:J13))))</f>
        <v>7</v>
      </c>
    </row>
    <row r="14" spans="1:11" s="38" customFormat="1" ht="45.75" customHeight="1" thickBot="1" x14ac:dyDescent="0.25">
      <c r="A14" s="301" t="s">
        <v>75</v>
      </c>
      <c r="B14" s="302"/>
      <c r="C14" s="324" t="s">
        <v>76</v>
      </c>
      <c r="D14" s="324"/>
      <c r="E14" s="59">
        <v>5</v>
      </c>
      <c r="F14" s="328" t="s">
        <v>78</v>
      </c>
      <c r="G14" s="328"/>
      <c r="H14" s="328"/>
      <c r="I14" s="328"/>
      <c r="J14" s="94">
        <v>4</v>
      </c>
      <c r="K14" s="58" t="str">
        <f>IF(J14&gt;E14,"Fehler","")</f>
        <v/>
      </c>
    </row>
    <row r="15" spans="1:11" s="38" customFormat="1" ht="36" customHeight="1" thickBot="1" x14ac:dyDescent="0.25">
      <c r="A15" s="329"/>
      <c r="B15" s="330"/>
      <c r="C15" s="331" t="s">
        <v>77</v>
      </c>
      <c r="D15" s="331"/>
      <c r="E15" s="60">
        <v>5</v>
      </c>
      <c r="F15" s="307" t="s">
        <v>79</v>
      </c>
      <c r="G15" s="308"/>
      <c r="H15" s="308"/>
      <c r="I15" s="309"/>
      <c r="J15" s="96">
        <v>5</v>
      </c>
      <c r="K15" s="52">
        <f>IF(J14&gt;E14,"Fehler",IF(J15&gt;E15,"Fehler",SUM(J14:J15)))</f>
        <v>9</v>
      </c>
    </row>
    <row r="16" spans="1:11" s="38" customFormat="1" ht="39.950000000000003" customHeight="1" x14ac:dyDescent="0.2">
      <c r="A16" s="301" t="s">
        <v>81</v>
      </c>
      <c r="B16" s="302"/>
      <c r="C16" s="303" t="s">
        <v>82</v>
      </c>
      <c r="D16" s="304"/>
      <c r="E16" s="59">
        <v>10</v>
      </c>
      <c r="F16" s="315" t="s">
        <v>80</v>
      </c>
      <c r="G16" s="316"/>
      <c r="H16" s="316"/>
      <c r="I16" s="317"/>
      <c r="J16" s="94">
        <v>10</v>
      </c>
      <c r="K16" s="58" t="str">
        <f>IF(J16&gt;E16,"Fehler","")</f>
        <v/>
      </c>
    </row>
    <row r="17" spans="1:12" s="38" customFormat="1" ht="42" customHeight="1" x14ac:dyDescent="0.2">
      <c r="A17" s="55"/>
      <c r="B17" s="54"/>
      <c r="C17" s="310" t="s">
        <v>83</v>
      </c>
      <c r="D17" s="311"/>
      <c r="E17" s="57">
        <v>10</v>
      </c>
      <c r="F17" s="312" t="s">
        <v>87</v>
      </c>
      <c r="G17" s="313"/>
      <c r="H17" s="313"/>
      <c r="I17" s="314"/>
      <c r="J17" s="95">
        <v>8</v>
      </c>
      <c r="K17" s="56" t="str">
        <f>IF(J17&gt;E17,"Fehler","")</f>
        <v/>
      </c>
    </row>
    <row r="18" spans="1:12" s="38" customFormat="1" ht="39" customHeight="1" x14ac:dyDescent="0.2">
      <c r="A18" s="55"/>
      <c r="B18" s="54"/>
      <c r="C18" s="310" t="s">
        <v>84</v>
      </c>
      <c r="D18" s="311"/>
      <c r="E18" s="57">
        <v>10</v>
      </c>
      <c r="F18" s="312" t="s">
        <v>88</v>
      </c>
      <c r="G18" s="313"/>
      <c r="H18" s="313"/>
      <c r="I18" s="314"/>
      <c r="J18" s="95">
        <v>10</v>
      </c>
      <c r="K18" s="56" t="str">
        <f>IF(J18&gt;E18,"Fehler","")</f>
        <v/>
      </c>
    </row>
    <row r="19" spans="1:12" s="38" customFormat="1" ht="38.1" customHeight="1" x14ac:dyDescent="0.2">
      <c r="A19" s="55"/>
      <c r="B19" s="54"/>
      <c r="C19" s="310" t="s">
        <v>85</v>
      </c>
      <c r="D19" s="311"/>
      <c r="E19" s="57">
        <v>10</v>
      </c>
      <c r="F19" s="312" t="s">
        <v>90</v>
      </c>
      <c r="G19" s="313"/>
      <c r="H19" s="313"/>
      <c r="I19" s="314"/>
      <c r="J19" s="95">
        <v>7</v>
      </c>
      <c r="K19" s="56" t="str">
        <f>IF(J19&gt;E19,"Fehler","")</f>
        <v/>
      </c>
    </row>
    <row r="20" spans="1:12" s="38" customFormat="1" ht="45.75" customHeight="1" thickBot="1" x14ac:dyDescent="0.25">
      <c r="A20" s="55"/>
      <c r="B20" s="54"/>
      <c r="C20" s="305" t="s">
        <v>86</v>
      </c>
      <c r="D20" s="306"/>
      <c r="E20" s="53">
        <v>10</v>
      </c>
      <c r="F20" s="307" t="s">
        <v>91</v>
      </c>
      <c r="G20" s="308"/>
      <c r="H20" s="308"/>
      <c r="I20" s="309"/>
      <c r="J20" s="92">
        <v>6</v>
      </c>
      <c r="K20" s="52">
        <f>IF(J16&gt;E16,"Fehler",IF(J17&gt;E17,"Fehler",IF(J18&gt;E18,"Fehler",IF(J19&gt;E19,"Fehler",IF(J20&gt;E20,"Fehler",SUM(J16:J20))))))</f>
        <v>41</v>
      </c>
    </row>
    <row r="21" spans="1:12" s="38" customFormat="1" ht="57" customHeight="1" thickBot="1" x14ac:dyDescent="0.25">
      <c r="A21" s="297" t="s">
        <v>92</v>
      </c>
      <c r="B21" s="298"/>
      <c r="C21" s="299" t="s">
        <v>93</v>
      </c>
      <c r="D21" s="299"/>
      <c r="E21" s="51">
        <v>10</v>
      </c>
      <c r="F21" s="300" t="s">
        <v>94</v>
      </c>
      <c r="G21" s="300"/>
      <c r="H21" s="300"/>
      <c r="I21" s="300"/>
      <c r="J21" s="97">
        <v>8</v>
      </c>
      <c r="K21" s="49">
        <f>IF(J21&gt;E21,"Fehler",SUM(J21))</f>
        <v>8</v>
      </c>
    </row>
    <row r="22" spans="1:12" s="38" customFormat="1" ht="38.25" customHeight="1" thickBot="1" x14ac:dyDescent="0.25">
      <c r="A22" s="286" t="s">
        <v>95</v>
      </c>
      <c r="B22" s="287"/>
      <c r="C22" s="288" t="s">
        <v>96</v>
      </c>
      <c r="D22" s="288"/>
      <c r="E22" s="50">
        <v>10</v>
      </c>
      <c r="F22" s="289" t="s">
        <v>97</v>
      </c>
      <c r="G22" s="289"/>
      <c r="H22" s="289"/>
      <c r="I22" s="289"/>
      <c r="J22" s="93">
        <v>5</v>
      </c>
      <c r="K22" s="49">
        <f>IF(J22&gt;E22,"Fehler",SUM(J22))</f>
        <v>5</v>
      </c>
    </row>
    <row r="23" spans="1:12" s="38" customFormat="1" ht="45.75" customHeight="1" thickBot="1" x14ac:dyDescent="0.25">
      <c r="A23" s="290" t="s">
        <v>98</v>
      </c>
      <c r="B23" s="291"/>
      <c r="C23" s="292"/>
      <c r="D23" s="106" t="s">
        <v>99</v>
      </c>
      <c r="E23" s="293" t="s">
        <v>100</v>
      </c>
      <c r="F23" s="292"/>
      <c r="G23" s="292"/>
      <c r="H23" s="48">
        <f>IF(K9="Fehler","Fehler",IF(K10="Fehler","Fehler",IF(K13="Fehler","Fehler",IF(K15="Fehler","Fehler",IF(K20="Fehler","Fehler",IF(K21="Fehler","Fehler",IF(K22="Fehler","Fehler",SUM(J9:J22))))))))</f>
        <v>77</v>
      </c>
      <c r="I23" s="106" t="s">
        <v>101</v>
      </c>
      <c r="J23" s="47" t="s">
        <v>102</v>
      </c>
      <c r="K23" s="46">
        <f>IF(H23="Fehler","Fehler",IF(SUM(K9:K22)=0,"",ROUND(SUM(((H23/100)*5)+1)*2,0)/2))</f>
        <v>5</v>
      </c>
    </row>
    <row r="24" spans="1:12" s="38" customFormat="1" ht="25.5" customHeight="1" x14ac:dyDescent="0.2">
      <c r="A24" s="43" t="s">
        <v>103</v>
      </c>
      <c r="B24" s="294" t="s">
        <v>5</v>
      </c>
      <c r="C24" s="294"/>
      <c r="D24" s="294"/>
      <c r="E24" s="45"/>
      <c r="F24" s="44" t="s">
        <v>104</v>
      </c>
      <c r="G24" s="295">
        <v>45435</v>
      </c>
      <c r="H24" s="296"/>
      <c r="I24" s="296"/>
      <c r="J24" s="296"/>
      <c r="K24" s="296"/>
    </row>
    <row r="25" spans="1:12" s="38" customFormat="1" ht="15" customHeight="1" x14ac:dyDescent="0.2">
      <c r="A25" s="43" t="s">
        <v>105</v>
      </c>
      <c r="B25" s="43"/>
      <c r="C25" s="43"/>
      <c r="D25" s="43"/>
      <c r="E25" s="42"/>
      <c r="F25" s="43" t="s">
        <v>106</v>
      </c>
      <c r="G25" s="43"/>
      <c r="H25" s="43"/>
      <c r="I25" s="43"/>
      <c r="J25" s="42"/>
      <c r="K25" s="42"/>
    </row>
    <row r="26" spans="1:12" s="40" customFormat="1" ht="25.5" customHeight="1" x14ac:dyDescent="0.2">
      <c r="A26" s="98" t="s">
        <v>50</v>
      </c>
      <c r="B26" s="98"/>
      <c r="C26" s="98"/>
      <c r="D26" s="98"/>
      <c r="E26" s="41"/>
      <c r="F26" s="98" t="s">
        <v>48</v>
      </c>
      <c r="G26" s="98"/>
      <c r="H26" s="98"/>
      <c r="I26" s="98"/>
      <c r="J26" s="99"/>
      <c r="K26" s="99"/>
    </row>
    <row r="27" spans="1:12" s="102" customFormat="1" ht="31.5" customHeight="1" x14ac:dyDescent="0.2">
      <c r="A27" s="284" t="s">
        <v>107</v>
      </c>
      <c r="B27" s="284"/>
      <c r="C27" s="285"/>
      <c r="D27" s="285"/>
      <c r="E27" s="285"/>
      <c r="F27" s="285"/>
      <c r="G27" s="285"/>
      <c r="H27" s="285"/>
      <c r="I27" s="285"/>
      <c r="J27" s="285"/>
      <c r="K27" s="285"/>
    </row>
    <row r="28" spans="1:12" s="38" customFormat="1" x14ac:dyDescent="0.2">
      <c r="E28" s="39"/>
      <c r="J28" s="39"/>
      <c r="K28" s="39"/>
    </row>
    <row r="29" spans="1:12" s="38" customFormat="1" x14ac:dyDescent="0.2">
      <c r="A29" s="103" t="s">
        <v>108</v>
      </c>
      <c r="E29" s="39"/>
      <c r="J29" s="39"/>
      <c r="K29" s="104"/>
      <c r="L29" s="104" t="s">
        <v>109</v>
      </c>
    </row>
    <row r="30" spans="1:12" s="38" customFormat="1" x14ac:dyDescent="0.2">
      <c r="E30" s="39"/>
      <c r="J30" s="39"/>
      <c r="K30" s="39"/>
    </row>
    <row r="31" spans="1:12" s="38" customFormat="1" x14ac:dyDescent="0.2">
      <c r="E31" s="39"/>
      <c r="J31" s="39"/>
      <c r="K31" s="39"/>
    </row>
    <row r="32" spans="1:12" s="38" customFormat="1" x14ac:dyDescent="0.2">
      <c r="E32" s="39"/>
      <c r="J32" s="39"/>
      <c r="K32" s="39"/>
    </row>
    <row r="33" spans="5:11" s="38" customFormat="1" x14ac:dyDescent="0.2">
      <c r="E33" s="39"/>
      <c r="J33" s="39"/>
      <c r="K33" s="39"/>
    </row>
    <row r="34" spans="5:11" s="38" customFormat="1" x14ac:dyDescent="0.2">
      <c r="E34" s="39"/>
      <c r="J34" s="39"/>
      <c r="K34" s="39"/>
    </row>
    <row r="35" spans="5:11" s="38" customFormat="1" x14ac:dyDescent="0.2">
      <c r="E35" s="39"/>
      <c r="J35" s="39"/>
      <c r="K35" s="39"/>
    </row>
    <row r="36" spans="5:11" s="38" customFormat="1" x14ac:dyDescent="0.2">
      <c r="E36" s="39"/>
      <c r="J36" s="39"/>
      <c r="K36" s="39"/>
    </row>
    <row r="37" spans="5:11" s="38" customFormat="1" x14ac:dyDescent="0.2">
      <c r="E37" s="39"/>
      <c r="J37" s="39"/>
      <c r="K37" s="39"/>
    </row>
    <row r="38" spans="5:11" s="38" customFormat="1" x14ac:dyDescent="0.2">
      <c r="E38" s="39"/>
      <c r="J38" s="39"/>
      <c r="K38" s="39"/>
    </row>
    <row r="39" spans="5:11" s="38" customFormat="1" x14ac:dyDescent="0.2">
      <c r="E39" s="39"/>
      <c r="J39" s="39"/>
      <c r="K39" s="39"/>
    </row>
    <row r="40" spans="5:11" s="38" customFormat="1" x14ac:dyDescent="0.2">
      <c r="E40" s="39"/>
      <c r="J40" s="39"/>
      <c r="K40" s="39"/>
    </row>
    <row r="41" spans="5:11" s="38" customFormat="1" x14ac:dyDescent="0.2">
      <c r="E41" s="39"/>
      <c r="J41" s="39"/>
      <c r="K41" s="39"/>
    </row>
    <row r="42" spans="5:11" s="38" customFormat="1" x14ac:dyDescent="0.2">
      <c r="E42" s="39"/>
      <c r="J42" s="39"/>
      <c r="K42" s="39"/>
    </row>
    <row r="43" spans="5:11" s="38" customFormat="1" x14ac:dyDescent="0.2">
      <c r="E43" s="39"/>
      <c r="J43" s="39"/>
      <c r="K43" s="39"/>
    </row>
    <row r="44" spans="5:11" s="38" customFormat="1" x14ac:dyDescent="0.2">
      <c r="E44" s="39"/>
      <c r="J44" s="39"/>
      <c r="K44" s="39"/>
    </row>
    <row r="45" spans="5:11" s="38" customFormat="1" x14ac:dyDescent="0.2">
      <c r="E45" s="39"/>
      <c r="J45" s="39"/>
      <c r="K45" s="39"/>
    </row>
    <row r="46" spans="5:11" s="38" customFormat="1" x14ac:dyDescent="0.2">
      <c r="E46" s="39"/>
      <c r="J46" s="39"/>
      <c r="K46" s="39"/>
    </row>
    <row r="47" spans="5:11" s="38" customFormat="1" x14ac:dyDescent="0.2">
      <c r="F47" s="39"/>
      <c r="G47" s="39"/>
    </row>
    <row r="48" spans="5:11" s="38" customFormat="1" x14ac:dyDescent="0.2">
      <c r="F48" s="39"/>
      <c r="G48" s="39"/>
    </row>
    <row r="49" spans="5:11" s="38" customFormat="1" x14ac:dyDescent="0.2">
      <c r="F49" s="39"/>
      <c r="G49" s="39"/>
    </row>
    <row r="50" spans="5:11" s="38" customFormat="1" x14ac:dyDescent="0.2">
      <c r="F50" s="39"/>
      <c r="G50" s="39"/>
    </row>
    <row r="51" spans="5:11" s="38" customFormat="1" x14ac:dyDescent="0.2">
      <c r="F51" s="39"/>
      <c r="G51" s="39"/>
    </row>
    <row r="52" spans="5:11" s="38" customFormat="1" x14ac:dyDescent="0.2">
      <c r="F52" s="39"/>
      <c r="G52" s="39"/>
    </row>
    <row r="53" spans="5:11" s="38" customFormat="1" x14ac:dyDescent="0.2">
      <c r="F53" s="39"/>
      <c r="G53" s="39"/>
    </row>
    <row r="54" spans="5:11" s="38" customFormat="1" x14ac:dyDescent="0.2">
      <c r="F54" s="39"/>
      <c r="G54" s="39"/>
    </row>
    <row r="55" spans="5:11" s="38" customFormat="1" x14ac:dyDescent="0.2">
      <c r="F55" s="39"/>
      <c r="G55" s="39"/>
    </row>
    <row r="56" spans="5:11" s="38" customFormat="1" x14ac:dyDescent="0.2">
      <c r="F56" s="39"/>
      <c r="G56" s="39"/>
    </row>
    <row r="57" spans="5:11" s="38" customFormat="1" x14ac:dyDescent="0.2">
      <c r="F57" s="39"/>
      <c r="G57" s="39"/>
    </row>
    <row r="58" spans="5:11" s="38" customFormat="1" x14ac:dyDescent="0.2">
      <c r="E58" s="39"/>
      <c r="J58" s="39"/>
      <c r="K58" s="39"/>
    </row>
    <row r="59" spans="5:11" s="38" customFormat="1" x14ac:dyDescent="0.2">
      <c r="E59" s="39"/>
      <c r="J59" s="39"/>
      <c r="K59" s="39"/>
    </row>
    <row r="60" spans="5:11" s="38" customFormat="1" x14ac:dyDescent="0.2">
      <c r="E60" s="39"/>
      <c r="J60" s="39"/>
      <c r="K60" s="39"/>
    </row>
    <row r="61" spans="5:11" s="38" customFormat="1" x14ac:dyDescent="0.2">
      <c r="E61" s="39"/>
      <c r="J61" s="39"/>
      <c r="K61" s="39"/>
    </row>
    <row r="62" spans="5:11" s="38" customFormat="1" x14ac:dyDescent="0.2">
      <c r="E62" s="39"/>
      <c r="J62" s="39"/>
      <c r="K62" s="39"/>
    </row>
    <row r="63" spans="5:11" s="38" customFormat="1" x14ac:dyDescent="0.2">
      <c r="E63" s="39"/>
      <c r="J63" s="39"/>
      <c r="K63" s="39"/>
    </row>
    <row r="64" spans="5:11" s="38" customFormat="1" x14ac:dyDescent="0.2">
      <c r="E64" s="39"/>
      <c r="J64" s="39"/>
      <c r="K64" s="39"/>
    </row>
    <row r="65" spans="5:11" s="38" customFormat="1" x14ac:dyDescent="0.2">
      <c r="E65" s="39"/>
      <c r="J65" s="39"/>
      <c r="K65" s="39"/>
    </row>
    <row r="66" spans="5:11" s="38" customFormat="1" x14ac:dyDescent="0.2">
      <c r="E66" s="39"/>
      <c r="J66" s="39"/>
      <c r="K66" s="39"/>
    </row>
    <row r="67" spans="5:11" s="38" customFormat="1" x14ac:dyDescent="0.2">
      <c r="E67" s="39"/>
      <c r="J67" s="39"/>
      <c r="K67" s="39"/>
    </row>
    <row r="68" spans="5:11" s="38" customFormat="1" x14ac:dyDescent="0.2">
      <c r="E68" s="39"/>
      <c r="J68" s="39"/>
      <c r="K68" s="39"/>
    </row>
  </sheetData>
  <sheetProtection algorithmName="SHA-512" hashValue="/O4xnc9jkP74JHJ8tfDgUKtpJEhEsfgorEtgmQ3FMVphqX7ThrdczOjtD8rQV5dC3zlECr9wWBJgcccHGDh/yg==" saltValue="p6GNSbf5pVQFrbOzTq1tjw==" spinCount="100000" sheet="1" objects="1" scenarios="1" selectLockedCells="1" pivotTables="0"/>
  <mergeCells count="57">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4:B14"/>
    <mergeCell ref="C14:D14"/>
    <mergeCell ref="F14:I14"/>
    <mergeCell ref="A15:B15"/>
    <mergeCell ref="C15:D15"/>
    <mergeCell ref="F15:I15"/>
    <mergeCell ref="A10:B10"/>
    <mergeCell ref="C10:D10"/>
    <mergeCell ref="F10:I10"/>
    <mergeCell ref="A11:B13"/>
    <mergeCell ref="C11:D11"/>
    <mergeCell ref="F11:I11"/>
    <mergeCell ref="C12:D12"/>
    <mergeCell ref="F12:I12"/>
    <mergeCell ref="C13:D13"/>
    <mergeCell ref="F13:I13"/>
    <mergeCell ref="A21:B21"/>
    <mergeCell ref="C21:D21"/>
    <mergeCell ref="F21:I21"/>
    <mergeCell ref="A16:B16"/>
    <mergeCell ref="C16:D16"/>
    <mergeCell ref="C20:D20"/>
    <mergeCell ref="F20:I20"/>
    <mergeCell ref="C18:D18"/>
    <mergeCell ref="F18:I18"/>
    <mergeCell ref="F16:I16"/>
    <mergeCell ref="C17:D17"/>
    <mergeCell ref="F17:I17"/>
    <mergeCell ref="C19:D19"/>
    <mergeCell ref="F19:I19"/>
    <mergeCell ref="A27:K27"/>
    <mergeCell ref="A22:B22"/>
    <mergeCell ref="C22:D22"/>
    <mergeCell ref="F22:I22"/>
    <mergeCell ref="A23:C23"/>
    <mergeCell ref="E23:G23"/>
    <mergeCell ref="B24:D24"/>
    <mergeCell ref="G24:K24"/>
  </mergeCells>
  <pageMargins left="0.51181102362204722" right="0.23622047244094491" top="0.51181102362204722" bottom="0.15583333333333332" header="0.19685039370078741" footer="0"/>
  <pageSetup paperSize="9" scale="85" orientation="portrait" r:id="rId1"/>
  <headerFooter scaleWithDoc="0" alignWithMargins="0">
    <oddHeader>&amp;L&amp;6Piano di formazione selvicoltrice/selvicoltore di 12.06.2019&amp;R&amp;6Allegato 7: Requisiti della documentazi</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B7B6-81B2-4B1E-A1E7-15B407814790}">
  <sheetPr>
    <tabColor theme="9" tint="0.39997558519241921"/>
  </sheetPr>
  <dimension ref="A1:K69"/>
  <sheetViews>
    <sheetView showGridLines="0" zoomScale="102" zoomScaleNormal="102" workbookViewId="0">
      <selection activeCell="C3" sqref="C3:K3"/>
    </sheetView>
  </sheetViews>
  <sheetFormatPr baseColWidth="10" defaultColWidth="11.42578125" defaultRowHeight="12.75" x14ac:dyDescent="0.2"/>
  <cols>
    <col min="1" max="1" width="5.7109375" style="36" customWidth="1"/>
    <col min="2" max="2" width="11.7109375" style="36" customWidth="1"/>
    <col min="3" max="4" width="10.7109375" style="36" customWidth="1"/>
    <col min="5" max="5" width="9.28515625" style="37" customWidth="1"/>
    <col min="6" max="6" width="7.42578125" style="36" customWidth="1"/>
    <col min="7" max="7" width="8.140625" style="36" customWidth="1"/>
    <col min="8" max="8" width="7.7109375" style="36" customWidth="1"/>
    <col min="9" max="9" width="14.7109375" style="36" customWidth="1"/>
    <col min="10" max="10" width="8.140625" style="37" customWidth="1"/>
    <col min="11" max="11" width="12.7109375" style="37" customWidth="1"/>
    <col min="12" max="16384" width="11.42578125" style="36"/>
  </cols>
  <sheetData>
    <row r="1" spans="1:11" s="64" customFormat="1" ht="28.5" customHeight="1" thickBot="1" x14ac:dyDescent="0.25">
      <c r="A1" s="383" t="s">
        <v>121</v>
      </c>
      <c r="B1" s="384"/>
      <c r="C1" s="385"/>
      <c r="D1" s="385"/>
      <c r="E1" s="385"/>
      <c r="F1" s="385"/>
      <c r="G1" s="385"/>
      <c r="H1" s="385"/>
      <c r="I1" s="385"/>
      <c r="J1" s="385"/>
      <c r="K1" s="386"/>
    </row>
    <row r="2" spans="1:11" s="38" customFormat="1" ht="20.100000000000001" customHeight="1" x14ac:dyDescent="0.2">
      <c r="A2" s="391" t="s">
        <v>47</v>
      </c>
      <c r="B2" s="304"/>
      <c r="C2" s="394"/>
      <c r="D2" s="378"/>
      <c r="E2" s="378"/>
      <c r="F2" s="378"/>
      <c r="G2" s="378"/>
      <c r="H2" s="378"/>
      <c r="I2" s="378"/>
      <c r="J2" s="378"/>
      <c r="K2" s="395"/>
    </row>
    <row r="3" spans="1:11" s="38" customFormat="1" ht="20.100000000000001" customHeight="1" x14ac:dyDescent="0.2">
      <c r="A3" s="392" t="s">
        <v>52</v>
      </c>
      <c r="B3" s="311"/>
      <c r="C3" s="396"/>
      <c r="D3" s="381"/>
      <c r="E3" s="381"/>
      <c r="F3" s="381"/>
      <c r="G3" s="381"/>
      <c r="H3" s="381"/>
      <c r="I3" s="381"/>
      <c r="J3" s="381"/>
      <c r="K3" s="397"/>
    </row>
    <row r="4" spans="1:11" s="38" customFormat="1" ht="20.100000000000001" customHeight="1" x14ac:dyDescent="0.2">
      <c r="A4" s="392" t="s">
        <v>53</v>
      </c>
      <c r="B4" s="311"/>
      <c r="C4" s="396"/>
      <c r="D4" s="381"/>
      <c r="E4" s="381"/>
      <c r="F4" s="381"/>
      <c r="G4" s="381"/>
      <c r="H4" s="381"/>
      <c r="I4" s="381"/>
      <c r="J4" s="381"/>
      <c r="K4" s="397"/>
    </row>
    <row r="5" spans="1:11" s="38" customFormat="1" ht="20.100000000000001" customHeight="1" thickBot="1" x14ac:dyDescent="0.25">
      <c r="A5" s="393" t="s">
        <v>54</v>
      </c>
      <c r="B5" s="306"/>
      <c r="C5" s="398"/>
      <c r="D5" s="399"/>
      <c r="E5" s="399"/>
      <c r="F5" s="399"/>
      <c r="G5" s="399"/>
      <c r="H5" s="399"/>
      <c r="I5" s="399"/>
      <c r="J5" s="399"/>
      <c r="K5" s="400"/>
    </row>
    <row r="6" spans="1:11" s="102" customFormat="1" ht="20.100000000000001" customHeight="1" thickBot="1" x14ac:dyDescent="0.25">
      <c r="A6" s="301" t="s">
        <v>23</v>
      </c>
      <c r="B6" s="302"/>
      <c r="C6" s="387" t="s">
        <v>132</v>
      </c>
      <c r="D6" s="388"/>
      <c r="E6" s="389"/>
      <c r="F6" s="389"/>
      <c r="G6" s="389"/>
      <c r="H6" s="389"/>
      <c r="I6" s="389"/>
      <c r="J6" s="389"/>
      <c r="K6" s="390"/>
    </row>
    <row r="7" spans="1:11" s="102" customFormat="1" ht="25.5" customHeight="1" thickBot="1" x14ac:dyDescent="0.25">
      <c r="A7" s="290" t="s">
        <v>55</v>
      </c>
      <c r="B7" s="365"/>
      <c r="C7" s="333" t="s">
        <v>56</v>
      </c>
      <c r="D7" s="333"/>
      <c r="E7" s="333"/>
      <c r="F7" s="333"/>
      <c r="G7" s="333"/>
      <c r="H7" s="333"/>
      <c r="I7" s="333"/>
      <c r="J7" s="333"/>
      <c r="K7" s="368"/>
    </row>
    <row r="8" spans="1:11" s="38" customFormat="1" ht="30" customHeight="1" thickBot="1" x14ac:dyDescent="0.25">
      <c r="A8" s="290" t="s">
        <v>57</v>
      </c>
      <c r="B8" s="332"/>
      <c r="C8" s="293" t="s">
        <v>58</v>
      </c>
      <c r="D8" s="332"/>
      <c r="E8" s="63" t="s">
        <v>59</v>
      </c>
      <c r="F8" s="293" t="s">
        <v>60</v>
      </c>
      <c r="G8" s="291"/>
      <c r="H8" s="291"/>
      <c r="I8" s="332"/>
      <c r="J8" s="63" t="s">
        <v>61</v>
      </c>
      <c r="K8" s="62" t="s">
        <v>62</v>
      </c>
    </row>
    <row r="9" spans="1:11" s="38" customFormat="1" ht="54" customHeight="1" thickBot="1" x14ac:dyDescent="0.25">
      <c r="A9" s="297" t="s">
        <v>116</v>
      </c>
      <c r="B9" s="298"/>
      <c r="C9" s="334" t="s">
        <v>63</v>
      </c>
      <c r="D9" s="334"/>
      <c r="E9" s="53">
        <v>5</v>
      </c>
      <c r="F9" s="369"/>
      <c r="G9" s="369"/>
      <c r="H9" s="369"/>
      <c r="I9" s="369"/>
      <c r="J9" s="120"/>
      <c r="K9" s="49">
        <f>IF(J9&gt;E9,"Fehler",SUM(J9))</f>
        <v>0</v>
      </c>
    </row>
    <row r="10" spans="1:11" s="38" customFormat="1" ht="63" customHeight="1" thickBot="1" x14ac:dyDescent="0.25">
      <c r="A10" s="286" t="s">
        <v>65</v>
      </c>
      <c r="B10" s="318"/>
      <c r="C10" s="288" t="s">
        <v>66</v>
      </c>
      <c r="D10" s="288"/>
      <c r="E10" s="50">
        <v>5</v>
      </c>
      <c r="F10" s="370"/>
      <c r="G10" s="370"/>
      <c r="H10" s="370"/>
      <c r="I10" s="370"/>
      <c r="J10" s="121"/>
      <c r="K10" s="61">
        <f>IF(J10&gt;E10,"Fehler",SUM(J10))</f>
        <v>0</v>
      </c>
    </row>
    <row r="11" spans="1:11" s="38" customFormat="1" ht="39" customHeight="1" x14ac:dyDescent="0.2">
      <c r="A11" s="297" t="s">
        <v>120</v>
      </c>
      <c r="B11" s="319"/>
      <c r="C11" s="324" t="s">
        <v>68</v>
      </c>
      <c r="D11" s="324"/>
      <c r="E11" s="59">
        <v>5</v>
      </c>
      <c r="F11" s="367"/>
      <c r="G11" s="367"/>
      <c r="H11" s="367"/>
      <c r="I11" s="367"/>
      <c r="J11" s="122"/>
      <c r="K11" s="58" t="str">
        <f>IF(J11&gt;E11,"Fehler","")</f>
        <v/>
      </c>
    </row>
    <row r="12" spans="1:11" s="38" customFormat="1" ht="35.1" customHeight="1" x14ac:dyDescent="0.2">
      <c r="A12" s="320"/>
      <c r="B12" s="321"/>
      <c r="C12" s="326" t="s">
        <v>69</v>
      </c>
      <c r="D12" s="326"/>
      <c r="E12" s="57">
        <v>3</v>
      </c>
      <c r="F12" s="366"/>
      <c r="G12" s="366"/>
      <c r="H12" s="366"/>
      <c r="I12" s="366"/>
      <c r="J12" s="123"/>
      <c r="K12" s="56" t="str">
        <f>IF(J12&gt;E12,"Fehler","")</f>
        <v/>
      </c>
    </row>
    <row r="13" spans="1:11" s="38" customFormat="1" ht="33.950000000000003" customHeight="1" thickBot="1" x14ac:dyDescent="0.25">
      <c r="A13" s="322"/>
      <c r="B13" s="323"/>
      <c r="C13" s="326" t="s">
        <v>70</v>
      </c>
      <c r="D13" s="326"/>
      <c r="E13" s="57">
        <v>2</v>
      </c>
      <c r="F13" s="366"/>
      <c r="G13" s="366"/>
      <c r="H13" s="366"/>
      <c r="I13" s="366"/>
      <c r="J13" s="123"/>
      <c r="K13" s="52">
        <f>IF(J11&gt;E11,"Fehler",IF(J12&gt;E12,"Fehler",IF(J13&gt;E13,"Fehler",SUM(J11:J13))))</f>
        <v>0</v>
      </c>
    </row>
    <row r="14" spans="1:11" s="38" customFormat="1" ht="36" customHeight="1" x14ac:dyDescent="0.2">
      <c r="A14" s="301" t="s">
        <v>118</v>
      </c>
      <c r="B14" s="302"/>
      <c r="C14" s="324" t="s">
        <v>76</v>
      </c>
      <c r="D14" s="324"/>
      <c r="E14" s="59">
        <v>5</v>
      </c>
      <c r="F14" s="374"/>
      <c r="G14" s="375"/>
      <c r="H14" s="375"/>
      <c r="I14" s="376"/>
      <c r="J14" s="122"/>
      <c r="K14" s="58" t="str">
        <f>IF(J14&gt;E14,"Fehler","")</f>
        <v/>
      </c>
    </row>
    <row r="15" spans="1:11" s="38" customFormat="1" ht="38.1" customHeight="1" thickBot="1" x14ac:dyDescent="0.25">
      <c r="A15" s="329"/>
      <c r="B15" s="330"/>
      <c r="C15" s="331" t="s">
        <v>77</v>
      </c>
      <c r="D15" s="331"/>
      <c r="E15" s="60">
        <v>5</v>
      </c>
      <c r="F15" s="371"/>
      <c r="G15" s="372"/>
      <c r="H15" s="372"/>
      <c r="I15" s="373"/>
      <c r="J15" s="124"/>
      <c r="K15" s="52">
        <f>IF(J14&gt;E14,"Fehler",IF(J15&gt;E15,"Fehler",SUM(J14:J15)))</f>
        <v>0</v>
      </c>
    </row>
    <row r="16" spans="1:11" s="38" customFormat="1" ht="38.1" customHeight="1" x14ac:dyDescent="0.2">
      <c r="A16" s="301" t="s">
        <v>81</v>
      </c>
      <c r="B16" s="302"/>
      <c r="C16" s="303" t="s">
        <v>82</v>
      </c>
      <c r="D16" s="304"/>
      <c r="E16" s="59">
        <v>10</v>
      </c>
      <c r="F16" s="377"/>
      <c r="G16" s="378"/>
      <c r="H16" s="378"/>
      <c r="I16" s="379"/>
      <c r="J16" s="122"/>
      <c r="K16" s="58" t="str">
        <f>IF(J16&gt;E16,"Fehler","")</f>
        <v/>
      </c>
    </row>
    <row r="17" spans="1:11" s="38" customFormat="1" ht="39" customHeight="1" x14ac:dyDescent="0.2">
      <c r="A17" s="55"/>
      <c r="B17" s="54"/>
      <c r="C17" s="310" t="s">
        <v>83</v>
      </c>
      <c r="D17" s="311"/>
      <c r="E17" s="57">
        <v>10</v>
      </c>
      <c r="F17" s="380"/>
      <c r="G17" s="381"/>
      <c r="H17" s="381"/>
      <c r="I17" s="382"/>
      <c r="J17" s="123"/>
      <c r="K17" s="56" t="str">
        <f>IF(J17&gt;E17,"Fehler","")</f>
        <v/>
      </c>
    </row>
    <row r="18" spans="1:11" s="38" customFormat="1" ht="35.1" customHeight="1" x14ac:dyDescent="0.2">
      <c r="A18" s="55"/>
      <c r="B18" s="54"/>
      <c r="C18" s="310" t="s">
        <v>84</v>
      </c>
      <c r="D18" s="311"/>
      <c r="E18" s="57">
        <v>10</v>
      </c>
      <c r="F18" s="380"/>
      <c r="G18" s="381"/>
      <c r="H18" s="381"/>
      <c r="I18" s="382"/>
      <c r="J18" s="123"/>
      <c r="K18" s="56" t="str">
        <f>IF(J18&gt;E18,"Fehler","")</f>
        <v/>
      </c>
    </row>
    <row r="19" spans="1:11" s="38" customFormat="1" ht="35.1" customHeight="1" x14ac:dyDescent="0.2">
      <c r="A19" s="55"/>
      <c r="B19" s="54"/>
      <c r="C19" s="310" t="s">
        <v>85</v>
      </c>
      <c r="D19" s="311"/>
      <c r="E19" s="57">
        <v>10</v>
      </c>
      <c r="F19" s="380"/>
      <c r="G19" s="381"/>
      <c r="H19" s="381"/>
      <c r="I19" s="382"/>
      <c r="J19" s="123"/>
      <c r="K19" s="56" t="str">
        <f>IF(J19&gt;E19,"Fehler","")</f>
        <v/>
      </c>
    </row>
    <row r="20" spans="1:11" s="38" customFormat="1" ht="39.950000000000003" customHeight="1" thickBot="1" x14ac:dyDescent="0.25">
      <c r="A20" s="55"/>
      <c r="B20" s="54"/>
      <c r="C20" s="305" t="s">
        <v>86</v>
      </c>
      <c r="D20" s="306"/>
      <c r="E20" s="53">
        <v>10</v>
      </c>
      <c r="F20" s="371"/>
      <c r="G20" s="372"/>
      <c r="H20" s="372"/>
      <c r="I20" s="373"/>
      <c r="J20" s="120"/>
      <c r="K20" s="52">
        <f>IF(J16&gt;E16,"Fehler",IF(J17&gt;E17,"Fehler",IF(J18&gt;E18,"Fehler",IF(J19&gt;E19,"Fehler",IF(J20&gt;E20,"Fehler",SUM(J16:J20))))))</f>
        <v>0</v>
      </c>
    </row>
    <row r="21" spans="1:11" s="38" customFormat="1" ht="47.1" customHeight="1" thickBot="1" x14ac:dyDescent="0.25">
      <c r="A21" s="297" t="s">
        <v>92</v>
      </c>
      <c r="B21" s="298"/>
      <c r="C21" s="299" t="s">
        <v>93</v>
      </c>
      <c r="D21" s="299"/>
      <c r="E21" s="51">
        <v>10</v>
      </c>
      <c r="F21" s="403"/>
      <c r="G21" s="403"/>
      <c r="H21" s="403"/>
      <c r="I21" s="403"/>
      <c r="J21" s="125"/>
      <c r="K21" s="49">
        <f>IF(J21&gt;E21,"Fehler",SUM(J21))</f>
        <v>0</v>
      </c>
    </row>
    <row r="22" spans="1:11" s="38" customFormat="1" ht="39" customHeight="1" thickBot="1" x14ac:dyDescent="0.25">
      <c r="A22" s="286" t="s">
        <v>95</v>
      </c>
      <c r="B22" s="287"/>
      <c r="C22" s="288" t="s">
        <v>96</v>
      </c>
      <c r="D22" s="288"/>
      <c r="E22" s="50">
        <v>10</v>
      </c>
      <c r="F22" s="370"/>
      <c r="G22" s="370"/>
      <c r="H22" s="370"/>
      <c r="I22" s="370"/>
      <c r="J22" s="121"/>
      <c r="K22" s="49">
        <f>IF(J22&gt;E22,"Fehler",SUM(J22))</f>
        <v>0</v>
      </c>
    </row>
    <row r="23" spans="1:11" s="38" customFormat="1" ht="45.75" customHeight="1" thickBot="1" x14ac:dyDescent="0.25">
      <c r="A23" s="290" t="s">
        <v>98</v>
      </c>
      <c r="B23" s="291"/>
      <c r="C23" s="292"/>
      <c r="D23" s="106" t="s">
        <v>99</v>
      </c>
      <c r="E23" s="293" t="s">
        <v>100</v>
      </c>
      <c r="F23" s="292"/>
      <c r="G23" s="292"/>
      <c r="H23" s="48">
        <f>IF(K9="Fehler","Fehler",IF(K10="Fehler","Fehler",IF(K13="Fehler","Fehler",IF(K15="Fehler","Fehler",IF(K20="Fehler","Fehler",IF(K21="Fehler","Fehler",IF(K22="Fehler","Fehler",SUM(J9:J22))))))))</f>
        <v>0</v>
      </c>
      <c r="I23" s="106" t="s">
        <v>101</v>
      </c>
      <c r="J23" s="47" t="s">
        <v>102</v>
      </c>
      <c r="K23" s="46" t="str">
        <f>IF(H23="Fehler","Fehler",IF(SUM(K9:K22)=0,"",ROUND(SUM(((H23/100)*5)+1)*2,0)/2))</f>
        <v/>
      </c>
    </row>
    <row r="24" spans="1:11" s="38" customFormat="1" ht="16.5" customHeight="1" x14ac:dyDescent="0.2">
      <c r="A24" s="113" t="s">
        <v>103</v>
      </c>
      <c r="B24" s="404"/>
      <c r="C24" s="404"/>
      <c r="D24" s="404"/>
      <c r="E24" s="45"/>
      <c r="F24" s="114" t="s">
        <v>104</v>
      </c>
      <c r="G24" s="405"/>
      <c r="H24" s="406"/>
      <c r="I24" s="406"/>
      <c r="J24" s="406"/>
      <c r="K24" s="406"/>
    </row>
    <row r="25" spans="1:11" s="38" customFormat="1" ht="23.25" customHeight="1" x14ac:dyDescent="0.2">
      <c r="A25" s="43" t="s">
        <v>105</v>
      </c>
      <c r="B25" s="43"/>
      <c r="C25" s="43"/>
      <c r="D25" s="43"/>
      <c r="E25" s="42"/>
      <c r="F25" s="43" t="s">
        <v>106</v>
      </c>
      <c r="G25" s="43"/>
      <c r="H25" s="43"/>
      <c r="I25" s="43"/>
      <c r="J25" s="42"/>
      <c r="K25" s="42"/>
    </row>
    <row r="26" spans="1:11" s="38" customFormat="1" ht="15" customHeight="1" x14ac:dyDescent="0.2">
      <c r="A26" s="407"/>
      <c r="B26" s="407"/>
      <c r="C26" s="407"/>
      <c r="D26" s="407"/>
      <c r="E26" s="112"/>
      <c r="F26" s="407"/>
      <c r="G26" s="407"/>
      <c r="H26" s="407"/>
      <c r="I26" s="407"/>
      <c r="J26" s="407"/>
      <c r="K26" s="407"/>
    </row>
    <row r="27" spans="1:11" s="111" customFormat="1" ht="41.25" customHeight="1" x14ac:dyDescent="0.2">
      <c r="A27" s="401" t="s">
        <v>107</v>
      </c>
      <c r="B27" s="401"/>
      <c r="C27" s="402"/>
      <c r="D27" s="402"/>
      <c r="E27" s="402"/>
      <c r="F27" s="402"/>
      <c r="G27" s="402"/>
      <c r="H27" s="402"/>
      <c r="I27" s="402"/>
      <c r="J27" s="402"/>
      <c r="K27" s="402"/>
    </row>
    <row r="28" spans="1:11" s="38" customFormat="1" ht="36.75" customHeight="1" x14ac:dyDescent="0.2">
      <c r="E28" s="39"/>
      <c r="J28" s="39"/>
      <c r="K28" s="39"/>
    </row>
    <row r="29" spans="1:11" s="38" customFormat="1" x14ac:dyDescent="0.2">
      <c r="E29" s="39"/>
      <c r="J29" s="39"/>
      <c r="K29" s="39"/>
    </row>
    <row r="30" spans="1:11" s="38" customFormat="1" x14ac:dyDescent="0.2">
      <c r="E30" s="39"/>
      <c r="J30" s="39"/>
      <c r="K30" s="39"/>
    </row>
    <row r="31" spans="1:11" s="38" customFormat="1" x14ac:dyDescent="0.2">
      <c r="E31" s="39"/>
      <c r="J31" s="39"/>
      <c r="K31" s="39"/>
    </row>
    <row r="32" spans="1:11" s="38" customFormat="1" x14ac:dyDescent="0.2">
      <c r="E32" s="39"/>
      <c r="J32" s="39"/>
      <c r="K32" s="39"/>
    </row>
    <row r="33" spans="5:11" s="38" customFormat="1" x14ac:dyDescent="0.2">
      <c r="E33" s="39"/>
      <c r="J33" s="39"/>
      <c r="K33" s="39"/>
    </row>
    <row r="34" spans="5:11" s="38" customFormat="1" x14ac:dyDescent="0.2">
      <c r="E34" s="39"/>
      <c r="J34" s="39"/>
      <c r="K34" s="39"/>
    </row>
    <row r="35" spans="5:11" s="38" customFormat="1" x14ac:dyDescent="0.2">
      <c r="E35" s="39"/>
      <c r="J35" s="39"/>
      <c r="K35" s="39"/>
    </row>
    <row r="36" spans="5:11" s="38" customFormat="1" x14ac:dyDescent="0.2">
      <c r="E36" s="39"/>
      <c r="J36" s="39"/>
      <c r="K36" s="39"/>
    </row>
    <row r="37" spans="5:11" s="38" customFormat="1" x14ac:dyDescent="0.2">
      <c r="E37" s="39"/>
      <c r="J37" s="39"/>
      <c r="K37" s="39"/>
    </row>
    <row r="38" spans="5:11" s="38" customFormat="1" x14ac:dyDescent="0.2">
      <c r="E38" s="39"/>
      <c r="J38" s="39"/>
      <c r="K38" s="39"/>
    </row>
    <row r="39" spans="5:11" s="38" customFormat="1" x14ac:dyDescent="0.2">
      <c r="E39" s="39"/>
      <c r="J39" s="39"/>
      <c r="K39" s="39"/>
    </row>
    <row r="40" spans="5:11" s="38" customFormat="1" x14ac:dyDescent="0.2">
      <c r="E40" s="39"/>
      <c r="J40" s="39"/>
      <c r="K40" s="39"/>
    </row>
    <row r="41" spans="5:11" s="38" customFormat="1" x14ac:dyDescent="0.2">
      <c r="E41" s="39"/>
      <c r="J41" s="39"/>
      <c r="K41" s="39"/>
    </row>
    <row r="42" spans="5:11" s="38" customFormat="1" x14ac:dyDescent="0.2">
      <c r="E42" s="39"/>
      <c r="J42" s="39"/>
      <c r="K42" s="39"/>
    </row>
    <row r="43" spans="5:11" s="38" customFormat="1" x14ac:dyDescent="0.2">
      <c r="E43" s="39"/>
      <c r="J43" s="39"/>
      <c r="K43" s="39"/>
    </row>
    <row r="44" spans="5:11" s="38" customFormat="1" x14ac:dyDescent="0.2">
      <c r="E44" s="39"/>
      <c r="J44" s="39"/>
      <c r="K44" s="39"/>
    </row>
    <row r="45" spans="5:11" s="38" customFormat="1" x14ac:dyDescent="0.2">
      <c r="E45" s="39"/>
      <c r="J45" s="39"/>
      <c r="K45" s="39"/>
    </row>
    <row r="46" spans="5:11" s="38" customFormat="1" x14ac:dyDescent="0.2">
      <c r="E46" s="39"/>
      <c r="J46" s="39"/>
      <c r="K46" s="39"/>
    </row>
    <row r="47" spans="5:11" s="38" customFormat="1" x14ac:dyDescent="0.2">
      <c r="E47" s="39"/>
      <c r="J47" s="39"/>
      <c r="K47" s="39"/>
    </row>
    <row r="48" spans="5:11" s="38" customFormat="1" x14ac:dyDescent="0.2">
      <c r="E48" s="39"/>
      <c r="J48" s="39"/>
      <c r="K48" s="39"/>
    </row>
    <row r="49" spans="5:11" s="38" customFormat="1" x14ac:dyDescent="0.2">
      <c r="E49" s="39"/>
      <c r="J49" s="39"/>
      <c r="K49" s="39"/>
    </row>
    <row r="50" spans="5:11" s="38" customFormat="1" x14ac:dyDescent="0.2">
      <c r="E50" s="39"/>
      <c r="J50" s="39"/>
      <c r="K50" s="39"/>
    </row>
    <row r="51" spans="5:11" s="38" customFormat="1" x14ac:dyDescent="0.2">
      <c r="E51" s="39"/>
      <c r="J51" s="39"/>
      <c r="K51" s="39"/>
    </row>
    <row r="52" spans="5:11" s="38" customFormat="1" x14ac:dyDescent="0.2">
      <c r="E52" s="39"/>
      <c r="J52" s="39"/>
      <c r="K52" s="39"/>
    </row>
    <row r="53" spans="5:11" s="38" customFormat="1" x14ac:dyDescent="0.2">
      <c r="E53" s="39"/>
      <c r="J53" s="39"/>
      <c r="K53" s="39"/>
    </row>
    <row r="54" spans="5:11" s="38" customFormat="1" x14ac:dyDescent="0.2">
      <c r="E54" s="39"/>
      <c r="J54" s="39"/>
      <c r="K54" s="39"/>
    </row>
    <row r="55" spans="5:11" s="38" customFormat="1" x14ac:dyDescent="0.2">
      <c r="E55" s="39"/>
      <c r="J55" s="39"/>
      <c r="K55" s="39"/>
    </row>
    <row r="56" spans="5:11" s="38" customFormat="1" x14ac:dyDescent="0.2">
      <c r="E56" s="39"/>
      <c r="J56" s="39"/>
      <c r="K56" s="39"/>
    </row>
    <row r="57" spans="5:11" s="38" customFormat="1" x14ac:dyDescent="0.2">
      <c r="E57" s="39"/>
      <c r="J57" s="39"/>
      <c r="K57" s="39"/>
    </row>
    <row r="58" spans="5:11" s="38" customFormat="1" x14ac:dyDescent="0.2">
      <c r="E58" s="39"/>
      <c r="J58" s="39"/>
      <c r="K58" s="39"/>
    </row>
    <row r="59" spans="5:11" s="38" customFormat="1" x14ac:dyDescent="0.2">
      <c r="E59" s="39"/>
      <c r="J59" s="39"/>
      <c r="K59" s="39"/>
    </row>
    <row r="60" spans="5:11" s="38" customFormat="1" x14ac:dyDescent="0.2">
      <c r="E60" s="39"/>
      <c r="J60" s="39"/>
      <c r="K60" s="39"/>
    </row>
    <row r="61" spans="5:11" s="38" customFormat="1" x14ac:dyDescent="0.2">
      <c r="E61" s="39"/>
      <c r="J61" s="39"/>
      <c r="K61" s="39"/>
    </row>
    <row r="62" spans="5:11" s="38" customFormat="1" x14ac:dyDescent="0.2">
      <c r="E62" s="39"/>
      <c r="J62" s="39"/>
      <c r="K62" s="39"/>
    </row>
    <row r="63" spans="5:11" s="38" customFormat="1" x14ac:dyDescent="0.2">
      <c r="E63" s="39"/>
      <c r="J63" s="39"/>
      <c r="K63" s="39"/>
    </row>
    <row r="64" spans="5:11" s="38" customFormat="1" x14ac:dyDescent="0.2">
      <c r="E64" s="39"/>
      <c r="J64" s="39"/>
      <c r="K64" s="39"/>
    </row>
    <row r="65" spans="1:11" s="38" customFormat="1" x14ac:dyDescent="0.2">
      <c r="E65" s="39"/>
      <c r="J65" s="39"/>
      <c r="K65" s="39"/>
    </row>
    <row r="66" spans="1:11" s="38" customFormat="1" x14ac:dyDescent="0.2">
      <c r="E66" s="39"/>
      <c r="J66" s="39"/>
      <c r="K66" s="39"/>
    </row>
    <row r="67" spans="1:11" s="38" customFormat="1" x14ac:dyDescent="0.2">
      <c r="E67" s="39"/>
      <c r="J67" s="39"/>
      <c r="K67" s="39"/>
    </row>
    <row r="68" spans="1:11" s="38" customFormat="1" x14ac:dyDescent="0.2">
      <c r="E68" s="39"/>
      <c r="J68" s="39"/>
      <c r="K68" s="39"/>
    </row>
    <row r="69" spans="1:11" s="38" customFormat="1" x14ac:dyDescent="0.2">
      <c r="A69" s="36"/>
      <c r="B69" s="36"/>
      <c r="C69" s="36"/>
      <c r="D69" s="36"/>
      <c r="E69" s="37"/>
      <c r="F69" s="36"/>
      <c r="G69" s="36"/>
      <c r="H69" s="36"/>
      <c r="I69" s="36"/>
      <c r="J69" s="37"/>
      <c r="K69" s="37"/>
    </row>
  </sheetData>
  <sheetProtection algorithmName="SHA-512" hashValue="+gbh2xbaFcI1/F5VQkP/hXHSA/ulamzjA2T/pgfUoZ6QSLvbFGawn8XA7RhlS/4onPwU0ATGC0YsTuWacfBvvQ==" saltValue="yuQHCOYu3Dy5cHYZfheSHQ==" spinCount="100000" sheet="1" objects="1" scenarios="1" selectLockedCells="1" pivotTables="0"/>
  <mergeCells count="59">
    <mergeCell ref="A27:K27"/>
    <mergeCell ref="A23:C23"/>
    <mergeCell ref="C21:D21"/>
    <mergeCell ref="C22:D22"/>
    <mergeCell ref="F21:I21"/>
    <mergeCell ref="F22:I22"/>
    <mergeCell ref="A22:B22"/>
    <mergeCell ref="B24:D24"/>
    <mergeCell ref="G24:K24"/>
    <mergeCell ref="E23:G23"/>
    <mergeCell ref="A21:B21"/>
    <mergeCell ref="A26:D26"/>
    <mergeCell ref="F26:K26"/>
    <mergeCell ref="A1:K1"/>
    <mergeCell ref="C6:K6"/>
    <mergeCell ref="A2:B2"/>
    <mergeCell ref="A3:B3"/>
    <mergeCell ref="A4:B4"/>
    <mergeCell ref="A5:B5"/>
    <mergeCell ref="C2:K2"/>
    <mergeCell ref="C3:K3"/>
    <mergeCell ref="C4:K4"/>
    <mergeCell ref="C5:K5"/>
    <mergeCell ref="A6:B6"/>
    <mergeCell ref="C19:D19"/>
    <mergeCell ref="C20:D20"/>
    <mergeCell ref="F16:I16"/>
    <mergeCell ref="F17:I17"/>
    <mergeCell ref="F18:I18"/>
    <mergeCell ref="F19:I19"/>
    <mergeCell ref="F20:I20"/>
    <mergeCell ref="A16:B16"/>
    <mergeCell ref="C16:D16"/>
    <mergeCell ref="C17:D17"/>
    <mergeCell ref="C18:D18"/>
    <mergeCell ref="A14:B14"/>
    <mergeCell ref="A15:B15"/>
    <mergeCell ref="F15:I15"/>
    <mergeCell ref="C13:D13"/>
    <mergeCell ref="C15:D15"/>
    <mergeCell ref="C14:D14"/>
    <mergeCell ref="A11:B13"/>
    <mergeCell ref="F14:I14"/>
    <mergeCell ref="F12:I12"/>
    <mergeCell ref="C11:D11"/>
    <mergeCell ref="A7:B7"/>
    <mergeCell ref="A8:B8"/>
    <mergeCell ref="A9:B9"/>
    <mergeCell ref="F13:I13"/>
    <mergeCell ref="C12:D12"/>
    <mergeCell ref="A10:B10"/>
    <mergeCell ref="F11:I11"/>
    <mergeCell ref="C7:K7"/>
    <mergeCell ref="C9:D9"/>
    <mergeCell ref="C10:D10"/>
    <mergeCell ref="F8:I8"/>
    <mergeCell ref="F9:I9"/>
    <mergeCell ref="F10:I10"/>
    <mergeCell ref="C8:D8"/>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9" tint="0.39997558519241921"/>
  </sheetPr>
  <dimension ref="A1:L69"/>
  <sheetViews>
    <sheetView showGridLines="0" zoomScaleNormal="100" workbookViewId="0">
      <selection activeCell="C5" sqref="C5:K5"/>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452" t="s">
        <v>110</v>
      </c>
      <c r="B1" s="453"/>
      <c r="C1" s="453"/>
      <c r="D1" s="453"/>
      <c r="E1" s="453"/>
      <c r="F1" s="453"/>
      <c r="G1" s="453"/>
      <c r="H1" s="453"/>
      <c r="I1" s="453"/>
      <c r="J1" s="453"/>
      <c r="K1" s="454"/>
    </row>
    <row r="2" spans="1:11" s="5" customFormat="1" ht="20.100000000000001" customHeight="1" thickBot="1" x14ac:dyDescent="0.25">
      <c r="A2" s="465" t="s">
        <v>47</v>
      </c>
      <c r="B2" s="466"/>
      <c r="C2" s="436" t="str">
        <f>IF('1. Sem. a'!C2="","",'1. Sem. a'!C2:K2)</f>
        <v/>
      </c>
      <c r="D2" s="472"/>
      <c r="E2" s="472"/>
      <c r="F2" s="472"/>
      <c r="G2" s="472"/>
      <c r="H2" s="472"/>
      <c r="I2" s="472"/>
      <c r="J2" s="472"/>
      <c r="K2" s="473"/>
    </row>
    <row r="3" spans="1:11" s="5" customFormat="1" ht="20.100000000000001" customHeight="1" x14ac:dyDescent="0.2">
      <c r="A3" s="468" t="s">
        <v>52</v>
      </c>
      <c r="B3" s="469"/>
      <c r="C3" s="436" t="str">
        <f>IF('1. Sem. a'!C3="","",'1. Sem. a'!C3:K3)</f>
        <v/>
      </c>
      <c r="D3" s="472"/>
      <c r="E3" s="472"/>
      <c r="F3" s="472"/>
      <c r="G3" s="472"/>
      <c r="H3" s="472"/>
      <c r="I3" s="472"/>
      <c r="J3" s="472"/>
      <c r="K3" s="473"/>
    </row>
    <row r="4" spans="1:11" s="5" customFormat="1" ht="20.100000000000001" customHeight="1" x14ac:dyDescent="0.2">
      <c r="A4" s="468" t="s">
        <v>53</v>
      </c>
      <c r="B4" s="469"/>
      <c r="C4" s="423" t="str">
        <f>IF('1. Sem. a'!C4="","",'1. Sem. a'!C4:K4)</f>
        <v/>
      </c>
      <c r="D4" s="474"/>
      <c r="E4" s="474"/>
      <c r="F4" s="474"/>
      <c r="G4" s="474"/>
      <c r="H4" s="474"/>
      <c r="I4" s="474"/>
      <c r="J4" s="474"/>
      <c r="K4" s="475"/>
    </row>
    <row r="5" spans="1:11" s="5" customFormat="1" ht="20.100000000000001" customHeight="1" thickBot="1" x14ac:dyDescent="0.25">
      <c r="A5" s="470" t="s">
        <v>54</v>
      </c>
      <c r="B5" s="471"/>
      <c r="C5" s="462"/>
      <c r="D5" s="463"/>
      <c r="E5" s="463"/>
      <c r="F5" s="463"/>
      <c r="G5" s="463"/>
      <c r="H5" s="463"/>
      <c r="I5" s="463"/>
      <c r="J5" s="463"/>
      <c r="K5" s="464"/>
    </row>
    <row r="6" spans="1:11" s="5" customFormat="1" ht="16.5" customHeight="1" x14ac:dyDescent="0.2">
      <c r="A6" s="408" t="s">
        <v>23</v>
      </c>
      <c r="B6" s="460"/>
      <c r="C6" s="459" t="s">
        <v>129</v>
      </c>
      <c r="D6" s="460"/>
      <c r="E6" s="455" t="s">
        <v>112</v>
      </c>
      <c r="F6" s="456"/>
      <c r="G6" s="409"/>
      <c r="H6" s="455" t="s">
        <v>113</v>
      </c>
      <c r="I6" s="456"/>
      <c r="J6" s="456"/>
      <c r="K6" s="174"/>
    </row>
    <row r="7" spans="1:11" s="5" customFormat="1" ht="17.100000000000001" customHeight="1" thickBot="1" x14ac:dyDescent="0.25">
      <c r="A7" s="467"/>
      <c r="B7" s="461"/>
      <c r="C7" s="457" t="s">
        <v>115</v>
      </c>
      <c r="D7" s="461"/>
      <c r="E7" s="457" t="s">
        <v>114</v>
      </c>
      <c r="F7" s="458"/>
      <c r="G7" s="461"/>
      <c r="H7" s="457"/>
      <c r="I7" s="458"/>
      <c r="J7" s="458"/>
      <c r="K7" s="175"/>
    </row>
    <row r="8" spans="1:11" s="5" customFormat="1" ht="40.5" customHeight="1" thickBot="1" x14ac:dyDescent="0.25">
      <c r="A8" s="416" t="s">
        <v>55</v>
      </c>
      <c r="B8" s="417"/>
      <c r="C8" s="427" t="s">
        <v>56</v>
      </c>
      <c r="D8" s="428"/>
      <c r="E8" s="428"/>
      <c r="F8" s="428"/>
      <c r="G8" s="428"/>
      <c r="H8" s="428"/>
      <c r="I8" s="428"/>
      <c r="J8" s="428"/>
      <c r="K8" s="429"/>
    </row>
    <row r="9" spans="1:11" s="5" customFormat="1" ht="39.75" customHeight="1" thickBot="1" x14ac:dyDescent="0.25">
      <c r="A9" s="416" t="s">
        <v>57</v>
      </c>
      <c r="B9" s="417"/>
      <c r="C9" s="427" t="s">
        <v>58</v>
      </c>
      <c r="D9" s="417"/>
      <c r="E9" s="13" t="s">
        <v>59</v>
      </c>
      <c r="F9" s="427" t="s">
        <v>60</v>
      </c>
      <c r="G9" s="428"/>
      <c r="H9" s="428"/>
      <c r="I9" s="417"/>
      <c r="J9" s="13" t="s">
        <v>61</v>
      </c>
      <c r="K9" s="14" t="s">
        <v>62</v>
      </c>
    </row>
    <row r="10" spans="1:11" s="5" customFormat="1" ht="54" customHeight="1" thickBot="1" x14ac:dyDescent="0.25">
      <c r="A10" s="410" t="s">
        <v>116</v>
      </c>
      <c r="B10" s="420"/>
      <c r="C10" s="476" t="s">
        <v>63</v>
      </c>
      <c r="D10" s="476"/>
      <c r="E10" s="15">
        <v>5</v>
      </c>
      <c r="F10" s="477"/>
      <c r="G10" s="477"/>
      <c r="H10" s="477"/>
      <c r="I10" s="477"/>
      <c r="J10" s="126"/>
      <c r="K10" s="16">
        <f>IF(J10&gt;E10,"Fehler",SUM(J10))</f>
        <v>0</v>
      </c>
    </row>
    <row r="11" spans="1:11" s="5" customFormat="1" ht="63" customHeight="1" thickBot="1" x14ac:dyDescent="0.25">
      <c r="A11" s="421" t="s">
        <v>65</v>
      </c>
      <c r="B11" s="422"/>
      <c r="C11" s="445" t="s">
        <v>66</v>
      </c>
      <c r="D11" s="445"/>
      <c r="E11" s="17">
        <v>5</v>
      </c>
      <c r="F11" s="447"/>
      <c r="G11" s="447"/>
      <c r="H11" s="447"/>
      <c r="I11" s="447"/>
      <c r="J11" s="127"/>
      <c r="K11" s="18">
        <f>IF(J11&gt;E11,"Fehler",SUM(J11))</f>
        <v>0</v>
      </c>
    </row>
    <row r="12" spans="1:11" s="5" customFormat="1" ht="39" customHeight="1" x14ac:dyDescent="0.2">
      <c r="A12" s="410" t="s">
        <v>117</v>
      </c>
      <c r="B12" s="411"/>
      <c r="C12" s="431" t="s">
        <v>68</v>
      </c>
      <c r="D12" s="431"/>
      <c r="E12" s="19">
        <v>5</v>
      </c>
      <c r="F12" s="478"/>
      <c r="G12" s="478"/>
      <c r="H12" s="478"/>
      <c r="I12" s="478"/>
      <c r="J12" s="128"/>
      <c r="K12" s="20" t="str">
        <f>IF(J12&gt;E12,"Fehler","")</f>
        <v/>
      </c>
    </row>
    <row r="13" spans="1:11" s="5" customFormat="1" ht="35.1" customHeight="1" x14ac:dyDescent="0.2">
      <c r="A13" s="412"/>
      <c r="B13" s="413"/>
      <c r="C13" s="430" t="s">
        <v>69</v>
      </c>
      <c r="D13" s="430"/>
      <c r="E13" s="21">
        <v>3</v>
      </c>
      <c r="F13" s="441"/>
      <c r="G13" s="441"/>
      <c r="H13" s="441"/>
      <c r="I13" s="441"/>
      <c r="J13" s="129"/>
      <c r="K13" s="22" t="str">
        <f>IF(J13&gt;E13,"Fehler","")</f>
        <v/>
      </c>
    </row>
    <row r="14" spans="1:11" s="5" customFormat="1" ht="33.950000000000003" customHeight="1" thickBot="1" x14ac:dyDescent="0.25">
      <c r="A14" s="414"/>
      <c r="B14" s="415"/>
      <c r="C14" s="430" t="s">
        <v>70</v>
      </c>
      <c r="D14" s="430"/>
      <c r="E14" s="21">
        <v>2</v>
      </c>
      <c r="F14" s="441"/>
      <c r="G14" s="441"/>
      <c r="H14" s="441"/>
      <c r="I14" s="441"/>
      <c r="J14" s="129"/>
      <c r="K14" s="23">
        <f>IF(J12&gt;E12,"Fehler",IF(J13&gt;E13,"Fehler",IF(J14&gt;E14,"Fehler",SUM(J12:J14))))</f>
        <v>0</v>
      </c>
    </row>
    <row r="15" spans="1:11" s="5" customFormat="1" ht="36" customHeight="1" x14ac:dyDescent="0.2">
      <c r="A15" s="408" t="s">
        <v>118</v>
      </c>
      <c r="B15" s="409"/>
      <c r="C15" s="431" t="s">
        <v>76</v>
      </c>
      <c r="D15" s="431"/>
      <c r="E15" s="19">
        <v>5</v>
      </c>
      <c r="F15" s="438"/>
      <c r="G15" s="439"/>
      <c r="H15" s="439"/>
      <c r="I15" s="440"/>
      <c r="J15" s="128"/>
      <c r="K15" s="20" t="str">
        <f>IF(J15&gt;E15,"Fehler","")</f>
        <v/>
      </c>
    </row>
    <row r="16" spans="1:11" s="5" customFormat="1" ht="38.1" customHeight="1" thickBot="1" x14ac:dyDescent="0.25">
      <c r="A16" s="418"/>
      <c r="B16" s="419"/>
      <c r="C16" s="435" t="s">
        <v>77</v>
      </c>
      <c r="D16" s="435"/>
      <c r="E16" s="24">
        <v>5</v>
      </c>
      <c r="F16" s="432"/>
      <c r="G16" s="433"/>
      <c r="H16" s="433"/>
      <c r="I16" s="434"/>
      <c r="J16" s="130"/>
      <c r="K16" s="23">
        <f>IF(J15&gt;E15,"Fehler",IF(J16&gt;E16,"Fehler",SUM(J15:J16)))</f>
        <v>0</v>
      </c>
    </row>
    <row r="17" spans="1:12" s="5" customFormat="1" ht="38.1" customHeight="1" x14ac:dyDescent="0.2">
      <c r="A17" s="408" t="s">
        <v>119</v>
      </c>
      <c r="B17" s="409"/>
      <c r="C17" s="436" t="s">
        <v>82</v>
      </c>
      <c r="D17" s="437"/>
      <c r="E17" s="19">
        <v>10</v>
      </c>
      <c r="F17" s="479"/>
      <c r="G17" s="480"/>
      <c r="H17" s="480"/>
      <c r="I17" s="481"/>
      <c r="J17" s="128"/>
      <c r="K17" s="20" t="str">
        <f>IF(J17&gt;E17,"Fehler","")</f>
        <v/>
      </c>
    </row>
    <row r="18" spans="1:12" s="5" customFormat="1" ht="39" customHeight="1" x14ac:dyDescent="0.2">
      <c r="A18" s="25"/>
      <c r="B18" s="26"/>
      <c r="C18" s="423" t="s">
        <v>83</v>
      </c>
      <c r="D18" s="424"/>
      <c r="E18" s="21">
        <v>10</v>
      </c>
      <c r="F18" s="482"/>
      <c r="G18" s="483"/>
      <c r="H18" s="483"/>
      <c r="I18" s="484"/>
      <c r="J18" s="129"/>
      <c r="K18" s="22" t="str">
        <f>IF(J18&gt;E18,"Fehler","")</f>
        <v/>
      </c>
    </row>
    <row r="19" spans="1:12" s="5" customFormat="1" ht="35.1" customHeight="1" x14ac:dyDescent="0.2">
      <c r="A19" s="25"/>
      <c r="B19" s="26"/>
      <c r="C19" s="423" t="s">
        <v>84</v>
      </c>
      <c r="D19" s="424"/>
      <c r="E19" s="21">
        <v>10</v>
      </c>
      <c r="F19" s="482"/>
      <c r="G19" s="483"/>
      <c r="H19" s="483"/>
      <c r="I19" s="484"/>
      <c r="J19" s="129"/>
      <c r="K19" s="22" t="str">
        <f>IF(J19&gt;E19,"Fehler","")</f>
        <v/>
      </c>
    </row>
    <row r="20" spans="1:12" s="5" customFormat="1" ht="35.1" customHeight="1" x14ac:dyDescent="0.2">
      <c r="A20" s="25"/>
      <c r="B20" s="26"/>
      <c r="C20" s="423" t="s">
        <v>85</v>
      </c>
      <c r="D20" s="424"/>
      <c r="E20" s="21">
        <v>10</v>
      </c>
      <c r="F20" s="482"/>
      <c r="G20" s="483"/>
      <c r="H20" s="483"/>
      <c r="I20" s="484"/>
      <c r="J20" s="129"/>
      <c r="K20" s="22" t="str">
        <f>IF(J20&gt;E20,"Fehler","")</f>
        <v/>
      </c>
    </row>
    <row r="21" spans="1:12" s="5" customFormat="1" ht="39.950000000000003" customHeight="1" thickBot="1" x14ac:dyDescent="0.25">
      <c r="A21" s="25"/>
      <c r="B21" s="26"/>
      <c r="C21" s="425" t="s">
        <v>86</v>
      </c>
      <c r="D21" s="426"/>
      <c r="E21" s="15">
        <v>10</v>
      </c>
      <c r="F21" s="432"/>
      <c r="G21" s="433"/>
      <c r="H21" s="433"/>
      <c r="I21" s="434"/>
      <c r="J21" s="126"/>
      <c r="K21" s="23">
        <f>IF(J17&gt;E17,"Fehler",IF(J18&gt;E18,"Fehler",IF(J19&gt;E19,"Fehler",IF(J20&gt;E20,"Fehler",IF(J21&gt;E21,"Fehler",SUM(J17:J21))))))</f>
        <v>0</v>
      </c>
    </row>
    <row r="22" spans="1:12" s="5" customFormat="1" ht="47.1" customHeight="1" thickBot="1" x14ac:dyDescent="0.25">
      <c r="A22" s="410" t="s">
        <v>92</v>
      </c>
      <c r="B22" s="420"/>
      <c r="C22" s="444" t="s">
        <v>93</v>
      </c>
      <c r="D22" s="444"/>
      <c r="E22" s="27">
        <v>10</v>
      </c>
      <c r="F22" s="446"/>
      <c r="G22" s="446"/>
      <c r="H22" s="446"/>
      <c r="I22" s="446"/>
      <c r="J22" s="131"/>
      <c r="K22" s="16">
        <f>IF(J22&gt;E22,"Fehler",SUM(J22))</f>
        <v>0</v>
      </c>
    </row>
    <row r="23" spans="1:12" s="5" customFormat="1" ht="39" customHeight="1" thickBot="1" x14ac:dyDescent="0.25">
      <c r="A23" s="421" t="s">
        <v>95</v>
      </c>
      <c r="B23" s="448"/>
      <c r="C23" s="445" t="s">
        <v>96</v>
      </c>
      <c r="D23" s="445"/>
      <c r="E23" s="17">
        <v>10</v>
      </c>
      <c r="F23" s="447"/>
      <c r="G23" s="447"/>
      <c r="H23" s="447"/>
      <c r="I23" s="447"/>
      <c r="J23" s="127"/>
      <c r="K23" s="16">
        <f>IF(J23&gt;E23,"Fehler",SUM(J23))</f>
        <v>0</v>
      </c>
    </row>
    <row r="24" spans="1:12" s="5" customFormat="1" ht="45.75" customHeight="1" thickBot="1" x14ac:dyDescent="0.25">
      <c r="A24" s="416" t="s">
        <v>98</v>
      </c>
      <c r="B24" s="428"/>
      <c r="C24" s="443"/>
      <c r="D24" s="107" t="s">
        <v>99</v>
      </c>
      <c r="E24" s="427" t="s">
        <v>100</v>
      </c>
      <c r="F24" s="443"/>
      <c r="G24" s="443"/>
      <c r="H24" s="28">
        <f>IF(K10="Fehler","Fehler",IF(K11="Fehler","Fehler",IF(K14="Fehler","Fehler",IF(K16="Fehler","Fehler",IF(K21="Fehler","Fehler",IF(K22="Fehler","Fehler",IF(K23="Fehler","Fehler",SUM(J10:J23))))))))</f>
        <v>0</v>
      </c>
      <c r="I24" s="107" t="s">
        <v>101</v>
      </c>
      <c r="J24" s="29" t="s">
        <v>102</v>
      </c>
      <c r="K24" s="30" t="str">
        <f>IF(H24="Fehler","Fehler",IF(SUM(K10:K23)=0,"",ROUND(SUM(((H24/100)*5)+1)*2,0)/2))</f>
        <v/>
      </c>
    </row>
    <row r="25" spans="1:12" s="12" customFormat="1" ht="26.25" customHeight="1" x14ac:dyDescent="0.2">
      <c r="A25" s="31" t="s">
        <v>103</v>
      </c>
      <c r="B25" s="449"/>
      <c r="C25" s="449"/>
      <c r="D25" s="449"/>
      <c r="E25" s="32"/>
      <c r="F25" s="33" t="s">
        <v>104</v>
      </c>
      <c r="G25" s="450"/>
      <c r="H25" s="450"/>
      <c r="I25" s="450"/>
      <c r="J25" s="450"/>
      <c r="K25" s="450"/>
    </row>
    <row r="26" spans="1:12" s="12" customFormat="1" ht="15" customHeight="1" x14ac:dyDescent="0.2">
      <c r="A26" s="31" t="s">
        <v>105</v>
      </c>
      <c r="B26" s="31"/>
      <c r="C26" s="31"/>
      <c r="D26" s="31"/>
      <c r="E26" s="34"/>
      <c r="F26" s="31" t="s">
        <v>106</v>
      </c>
      <c r="G26" s="31"/>
      <c r="H26" s="31"/>
      <c r="I26" s="31"/>
      <c r="J26" s="34"/>
      <c r="K26" s="34"/>
    </row>
    <row r="27" spans="1:12" s="105" customFormat="1" ht="24.75" customHeight="1" x14ac:dyDescent="0.2">
      <c r="A27" s="451" t="s">
        <v>4</v>
      </c>
      <c r="B27" s="451"/>
      <c r="C27" s="451"/>
      <c r="D27" s="451"/>
      <c r="E27" s="35"/>
      <c r="F27" s="451" t="s">
        <v>0</v>
      </c>
      <c r="G27" s="451"/>
      <c r="H27" s="451"/>
      <c r="I27" s="451"/>
      <c r="J27" s="451"/>
      <c r="K27" s="451"/>
    </row>
    <row r="28" spans="1:12" s="12" customFormat="1" ht="36.75" customHeight="1" x14ac:dyDescent="0.2">
      <c r="A28" s="442" t="s">
        <v>107</v>
      </c>
      <c r="B28" s="442"/>
      <c r="C28" s="442"/>
      <c r="D28" s="442"/>
      <c r="E28" s="442"/>
      <c r="F28" s="442"/>
      <c r="G28" s="442"/>
      <c r="H28" s="442"/>
      <c r="I28" s="442"/>
      <c r="J28" s="442"/>
      <c r="K28" s="442"/>
    </row>
    <row r="29" spans="1:12" s="109" customFormat="1" x14ac:dyDescent="0.2">
      <c r="A29" s="5"/>
      <c r="B29" s="5"/>
      <c r="C29" s="5"/>
      <c r="D29" s="5"/>
      <c r="E29" s="6"/>
      <c r="F29" s="5"/>
      <c r="G29" s="5"/>
      <c r="H29" s="5"/>
      <c r="I29" s="5"/>
      <c r="J29" s="6"/>
      <c r="K29" s="6"/>
      <c r="L29" s="5"/>
    </row>
    <row r="30" spans="1:12" s="5" customFormat="1" x14ac:dyDescent="0.2">
      <c r="E30" s="6"/>
      <c r="J30" s="6"/>
      <c r="K30" s="6"/>
    </row>
    <row r="31" spans="1:12" s="5" customFormat="1" x14ac:dyDescent="0.2">
      <c r="E31" s="6"/>
      <c r="J31" s="6"/>
      <c r="K31" s="6"/>
    </row>
    <row r="32" spans="1:12"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zLmBIm+jq3NS//Gt15ZN9TvXFMx6ppNAWoym94Wb46oqv6rLeLAe5y24VryuqEQarERCpC3XY02eov2MPLByLw==" saltValue="RBU7XcThlEW2YLXD0yEJ4Q==" spinCount="100000" sheet="1" objects="1" scenarios="1" selectLockedCells="1" pivotTables="0"/>
  <customSheetViews>
    <customSheetView guid="{0B43FBCB-C830-11DC-8DB8-001B63993140}" showGridLines="0">
      <selection activeCell="C2" sqref="C2:K2"/>
      <pageMargins left="0.51" right="0.24" top="0.55000000000000004" bottom="0.17" header="0.21" footer="0.17"/>
      <pageSetup paperSize="9" scale="92" orientation="portrait"/>
      <headerFooter alignWithMargins="0"/>
    </customSheetView>
  </customSheetViews>
  <mergeCells count="64">
    <mergeCell ref="F17:I17"/>
    <mergeCell ref="F18:I18"/>
    <mergeCell ref="F19:I19"/>
    <mergeCell ref="F20:I20"/>
    <mergeCell ref="F21:I21"/>
    <mergeCell ref="C10:D10"/>
    <mergeCell ref="F10:I10"/>
    <mergeCell ref="C11:D11"/>
    <mergeCell ref="F11:I11"/>
    <mergeCell ref="C12:D12"/>
    <mergeCell ref="F12:I12"/>
    <mergeCell ref="A1:K1"/>
    <mergeCell ref="H6:J6"/>
    <mergeCell ref="H7:J7"/>
    <mergeCell ref="C6:D6"/>
    <mergeCell ref="C7:D7"/>
    <mergeCell ref="C5:K5"/>
    <mergeCell ref="A2:B2"/>
    <mergeCell ref="E6:G6"/>
    <mergeCell ref="E7:G7"/>
    <mergeCell ref="A6:B7"/>
    <mergeCell ref="A3:B3"/>
    <mergeCell ref="A4:B4"/>
    <mergeCell ref="A5:B5"/>
    <mergeCell ref="C2:K2"/>
    <mergeCell ref="C3:K3"/>
    <mergeCell ref="C4:K4"/>
    <mergeCell ref="A28:K28"/>
    <mergeCell ref="A24:C24"/>
    <mergeCell ref="C22:D22"/>
    <mergeCell ref="C23:D23"/>
    <mergeCell ref="F22:I22"/>
    <mergeCell ref="F23:I23"/>
    <mergeCell ref="A23:B23"/>
    <mergeCell ref="E24:G24"/>
    <mergeCell ref="B25:D25"/>
    <mergeCell ref="G25:K25"/>
    <mergeCell ref="A22:B22"/>
    <mergeCell ref="A27:D27"/>
    <mergeCell ref="F27:K27"/>
    <mergeCell ref="C20:D20"/>
    <mergeCell ref="C21:D21"/>
    <mergeCell ref="C8:K8"/>
    <mergeCell ref="C14:D14"/>
    <mergeCell ref="C15:D15"/>
    <mergeCell ref="F16:I16"/>
    <mergeCell ref="C16:D16"/>
    <mergeCell ref="C17:D17"/>
    <mergeCell ref="C18:D18"/>
    <mergeCell ref="C19:D19"/>
    <mergeCell ref="F15:I15"/>
    <mergeCell ref="C9:D9"/>
    <mergeCell ref="C13:D13"/>
    <mergeCell ref="F9:I9"/>
    <mergeCell ref="F13:I13"/>
    <mergeCell ref="F14:I14"/>
    <mergeCell ref="A17:B17"/>
    <mergeCell ref="A12:B14"/>
    <mergeCell ref="A8:B8"/>
    <mergeCell ref="A9:B9"/>
    <mergeCell ref="A16:B16"/>
    <mergeCell ref="A10:B10"/>
    <mergeCell ref="A11:B11"/>
    <mergeCell ref="A15:B15"/>
  </mergeCells>
  <phoneticPr fontId="6" type="noConversion"/>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ignoredErrors>
    <ignoredError sqref="K14 K16 K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Line="0" autoPict="0">
                <anchor moveWithCells="1">
                  <from>
                    <xdr:col>2</xdr:col>
                    <xdr:colOff>47625</xdr:colOff>
                    <xdr:row>5</xdr:row>
                    <xdr:rowOff>9525</xdr:rowOff>
                  </from>
                  <to>
                    <xdr:col>2</xdr:col>
                    <xdr:colOff>390525</xdr:colOff>
                    <xdr:row>6</xdr:row>
                    <xdr:rowOff>9525</xdr:rowOff>
                  </to>
                </anchor>
              </controlPr>
            </control>
          </mc:Choice>
        </mc:AlternateContent>
        <mc:AlternateContent xmlns:mc="http://schemas.openxmlformats.org/markup-compatibility/2006">
          <mc:Choice Requires="x14">
            <control shapeId="61442" r:id="rId5" name="Check Box 2">
              <controlPr defaultSize="0" autoLine="0" autoPict="0">
                <anchor moveWithCells="1">
                  <from>
                    <xdr:col>2</xdr:col>
                    <xdr:colOff>47625</xdr:colOff>
                    <xdr:row>5</xdr:row>
                    <xdr:rowOff>200025</xdr:rowOff>
                  </from>
                  <to>
                    <xdr:col>2</xdr:col>
                    <xdr:colOff>390525</xdr:colOff>
                    <xdr:row>6</xdr:row>
                    <xdr:rowOff>200025</xdr:rowOff>
                  </to>
                </anchor>
              </controlPr>
            </control>
          </mc:Choice>
        </mc:AlternateContent>
        <mc:AlternateContent xmlns:mc="http://schemas.openxmlformats.org/markup-compatibility/2006">
          <mc:Choice Requires="x14">
            <control shapeId="61443" r:id="rId6" name="Check Box 3">
              <controlPr defaultSize="0" autoLine="0" autoPict="0">
                <anchor moveWithCells="1">
                  <from>
                    <xdr:col>4</xdr:col>
                    <xdr:colOff>47625</xdr:colOff>
                    <xdr:row>5</xdr:row>
                    <xdr:rowOff>9525</xdr:rowOff>
                  </from>
                  <to>
                    <xdr:col>4</xdr:col>
                    <xdr:colOff>390525</xdr:colOff>
                    <xdr:row>6</xdr:row>
                    <xdr:rowOff>9525</xdr:rowOff>
                  </to>
                </anchor>
              </controlPr>
            </control>
          </mc:Choice>
        </mc:AlternateContent>
        <mc:AlternateContent xmlns:mc="http://schemas.openxmlformats.org/markup-compatibility/2006">
          <mc:Choice Requires="x14">
            <control shapeId="61444" r:id="rId7" name="Check Box 4">
              <controlPr defaultSize="0" autoLine="0" autoPict="0">
                <anchor moveWithCells="1">
                  <from>
                    <xdr:col>4</xdr:col>
                    <xdr:colOff>47625</xdr:colOff>
                    <xdr:row>5</xdr:row>
                    <xdr:rowOff>200025</xdr:rowOff>
                  </from>
                  <to>
                    <xdr:col>4</xdr:col>
                    <xdr:colOff>390525</xdr:colOff>
                    <xdr:row>6</xdr:row>
                    <xdr:rowOff>200025</xdr:rowOff>
                  </to>
                </anchor>
              </controlPr>
            </control>
          </mc:Choice>
        </mc:AlternateContent>
        <mc:AlternateContent xmlns:mc="http://schemas.openxmlformats.org/markup-compatibility/2006">
          <mc:Choice Requires="x14">
            <control shapeId="61445" r:id="rId8" name="Check Box 5">
              <controlPr defaultSize="0" autoLine="0" autoPict="0">
                <anchor moveWithCells="1">
                  <from>
                    <xdr:col>7</xdr:col>
                    <xdr:colOff>47625</xdr:colOff>
                    <xdr:row>5</xdr:row>
                    <xdr:rowOff>28575</xdr:rowOff>
                  </from>
                  <to>
                    <xdr:col>7</xdr:col>
                    <xdr:colOff>390525</xdr:colOff>
                    <xdr:row>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ADF6-2174-431F-859C-10B411220064}">
  <sheetPr>
    <tabColor theme="9" tint="0.39997558519241921"/>
  </sheetPr>
  <dimension ref="A1:K37"/>
  <sheetViews>
    <sheetView zoomScaleNormal="100" workbookViewId="0">
      <selection activeCell="K4" sqref="K4"/>
    </sheetView>
  </sheetViews>
  <sheetFormatPr baseColWidth="10" defaultRowHeight="12.75" x14ac:dyDescent="0.2"/>
  <cols>
    <col min="1" max="1" width="7.85546875" style="100" customWidth="1"/>
    <col min="2" max="2" width="14.42578125" style="100" customWidth="1"/>
    <col min="3" max="3" width="8.5703125" style="100" customWidth="1"/>
    <col min="4" max="6" width="8.7109375" style="100" customWidth="1"/>
    <col min="7" max="7" width="14.7109375" style="100" customWidth="1"/>
    <col min="8" max="8" width="15.28515625" style="100" customWidth="1"/>
    <col min="9" max="9" width="9" style="100" customWidth="1"/>
    <col min="10" max="10" width="17.42578125" style="100" customWidth="1"/>
    <col min="11" max="11" width="5.140625" style="100" customWidth="1"/>
    <col min="12" max="12" width="24.28515625" style="100" customWidth="1"/>
    <col min="13" max="16384" width="11.42578125" style="100"/>
  </cols>
  <sheetData>
    <row r="1" spans="1:11" ht="24" thickBot="1" x14ac:dyDescent="0.25">
      <c r="A1" s="490" t="s">
        <v>163</v>
      </c>
      <c r="B1" s="491"/>
      <c r="C1" s="492"/>
      <c r="D1" s="492"/>
      <c r="E1" s="492"/>
      <c r="F1" s="492"/>
      <c r="G1" s="492"/>
      <c r="H1" s="492"/>
      <c r="I1" s="492"/>
      <c r="J1" s="493"/>
    </row>
    <row r="2" spans="1:11" ht="24.75" customHeight="1" thickBot="1" x14ac:dyDescent="0.25">
      <c r="A2" s="494" t="s">
        <v>164</v>
      </c>
      <c r="B2" s="495"/>
      <c r="C2" s="496" t="str">
        <f>IF('1. Sem. a'!C2="","",'1. Sem. a'!C2:K2)</f>
        <v/>
      </c>
      <c r="D2" s="497"/>
      <c r="E2" s="497"/>
      <c r="F2" s="497"/>
      <c r="G2" s="497"/>
      <c r="H2" s="497"/>
      <c r="I2" s="497"/>
      <c r="J2" s="498"/>
      <c r="K2" s="132"/>
    </row>
    <row r="3" spans="1:11" ht="24.75" customHeight="1" x14ac:dyDescent="0.2">
      <c r="A3" s="485" t="s">
        <v>165</v>
      </c>
      <c r="B3" s="486"/>
      <c r="C3" s="496" t="str">
        <f>IF('1. Sem. a'!C3="","",'1. Sem. a'!C3:K3)</f>
        <v/>
      </c>
      <c r="D3" s="497"/>
      <c r="E3" s="497"/>
      <c r="F3" s="497"/>
      <c r="G3" s="497"/>
      <c r="H3" s="497"/>
      <c r="I3" s="497"/>
      <c r="J3" s="498"/>
      <c r="K3" s="132"/>
    </row>
    <row r="4" spans="1:11" ht="24.75" customHeight="1" x14ac:dyDescent="0.2">
      <c r="A4" s="485" t="s">
        <v>167</v>
      </c>
      <c r="B4" s="486"/>
      <c r="C4" s="487" t="str">
        <f>IF('1. Sem. a'!C4="","",'1. Sem. a'!C4:K4)</f>
        <v/>
      </c>
      <c r="D4" s="488"/>
      <c r="E4" s="488"/>
      <c r="F4" s="488"/>
      <c r="G4" s="488"/>
      <c r="H4" s="488"/>
      <c r="I4" s="488"/>
      <c r="J4" s="489"/>
      <c r="K4" s="132"/>
    </row>
    <row r="5" spans="1:11" ht="24.75" customHeight="1" thickBot="1" x14ac:dyDescent="0.25">
      <c r="A5" s="499" t="s">
        <v>166</v>
      </c>
      <c r="B5" s="500"/>
      <c r="C5" s="133" t="s">
        <v>157</v>
      </c>
      <c r="D5" s="501"/>
      <c r="E5" s="501"/>
      <c r="F5" s="501"/>
      <c r="G5" s="134" t="s">
        <v>158</v>
      </c>
      <c r="H5" s="501"/>
      <c r="I5" s="501"/>
      <c r="J5" s="502"/>
      <c r="K5" s="135"/>
    </row>
    <row r="6" spans="1:11" ht="13.5" thickBot="1" x14ac:dyDescent="0.25">
      <c r="A6" s="503" t="s">
        <v>168</v>
      </c>
      <c r="B6" s="503"/>
      <c r="C6" s="136"/>
      <c r="D6" s="136"/>
      <c r="E6" s="137"/>
      <c r="F6" s="136"/>
      <c r="G6" s="136"/>
      <c r="H6" s="136"/>
      <c r="I6" s="138"/>
      <c r="J6" s="139"/>
    </row>
    <row r="7" spans="1:11" x14ac:dyDescent="0.2">
      <c r="A7" s="504" t="s">
        <v>169</v>
      </c>
      <c r="B7" s="505"/>
      <c r="C7" s="506" t="s">
        <v>170</v>
      </c>
      <c r="D7" s="507"/>
      <c r="E7" s="507"/>
      <c r="F7" s="507"/>
      <c r="G7" s="507"/>
      <c r="H7" s="507"/>
      <c r="I7" s="507"/>
      <c r="J7" s="140" t="s">
        <v>171</v>
      </c>
    </row>
    <row r="8" spans="1:11" x14ac:dyDescent="0.2">
      <c r="A8" s="513" t="s">
        <v>159</v>
      </c>
      <c r="B8" s="514"/>
      <c r="C8" s="515" t="s">
        <v>172</v>
      </c>
      <c r="D8" s="516"/>
      <c r="E8" s="516"/>
      <c r="F8" s="516"/>
      <c r="G8" s="516"/>
      <c r="H8" s="516"/>
      <c r="I8" s="516"/>
      <c r="J8" s="141">
        <v>6</v>
      </c>
    </row>
    <row r="9" spans="1:11" x14ac:dyDescent="0.2">
      <c r="A9" s="513" t="s">
        <v>160</v>
      </c>
      <c r="B9" s="514"/>
      <c r="C9" s="515" t="s">
        <v>173</v>
      </c>
      <c r="D9" s="516"/>
      <c r="E9" s="516"/>
      <c r="F9" s="516"/>
      <c r="G9" s="516"/>
      <c r="H9" s="516"/>
      <c r="I9" s="516"/>
      <c r="J9" s="141">
        <v>5</v>
      </c>
    </row>
    <row r="10" spans="1:11" x14ac:dyDescent="0.2">
      <c r="A10" s="513" t="s">
        <v>161</v>
      </c>
      <c r="B10" s="514"/>
      <c r="C10" s="515" t="s">
        <v>174</v>
      </c>
      <c r="D10" s="516"/>
      <c r="E10" s="516"/>
      <c r="F10" s="516"/>
      <c r="G10" s="516"/>
      <c r="H10" s="516"/>
      <c r="I10" s="516"/>
      <c r="J10" s="141">
        <v>4</v>
      </c>
    </row>
    <row r="11" spans="1:11" ht="13.5" thickBot="1" x14ac:dyDescent="0.25">
      <c r="A11" s="513" t="s">
        <v>162</v>
      </c>
      <c r="B11" s="514"/>
      <c r="C11" s="517" t="s">
        <v>175</v>
      </c>
      <c r="D11" s="518"/>
      <c r="E11" s="518"/>
      <c r="F11" s="518"/>
      <c r="G11" s="518"/>
      <c r="H11" s="518"/>
      <c r="I11" s="518"/>
      <c r="J11" s="142">
        <v>3</v>
      </c>
    </row>
    <row r="12" spans="1:11" ht="27" customHeight="1" thickBot="1" x14ac:dyDescent="0.25">
      <c r="A12" s="292" t="s">
        <v>176</v>
      </c>
      <c r="B12" s="292"/>
      <c r="C12" s="519"/>
      <c r="D12" s="519"/>
      <c r="E12" s="519"/>
      <c r="F12" s="519"/>
      <c r="G12" s="519"/>
      <c r="H12" s="519"/>
      <c r="I12" s="519"/>
      <c r="J12" s="519"/>
    </row>
    <row r="13" spans="1:11" ht="25.5" x14ac:dyDescent="0.2">
      <c r="A13" s="520" t="s">
        <v>177</v>
      </c>
      <c r="B13" s="521"/>
      <c r="C13" s="522"/>
      <c r="D13" s="143" t="s">
        <v>178</v>
      </c>
      <c r="E13" s="144" t="s">
        <v>179</v>
      </c>
      <c r="F13" s="144" t="s">
        <v>180</v>
      </c>
      <c r="G13" s="523" t="s">
        <v>181</v>
      </c>
      <c r="H13" s="523"/>
      <c r="I13" s="524"/>
      <c r="J13" s="525"/>
    </row>
    <row r="14" spans="1:11" ht="24.75" customHeight="1" x14ac:dyDescent="0.2">
      <c r="A14" s="508" t="s">
        <v>182</v>
      </c>
      <c r="B14" s="509"/>
      <c r="C14" s="510"/>
      <c r="D14" s="176"/>
      <c r="E14" s="145">
        <v>3</v>
      </c>
      <c r="F14" s="146" t="str">
        <f>IF(D14="","",IF(D14&gt;6,"Fehler",SUM(D14*E14)))</f>
        <v/>
      </c>
      <c r="G14" s="511"/>
      <c r="H14" s="511"/>
      <c r="I14" s="511"/>
      <c r="J14" s="512"/>
    </row>
    <row r="15" spans="1:11" ht="24.75" customHeight="1" x14ac:dyDescent="0.2">
      <c r="A15" s="508" t="s">
        <v>183</v>
      </c>
      <c r="B15" s="509"/>
      <c r="C15" s="510"/>
      <c r="D15" s="176"/>
      <c r="E15" s="145">
        <v>1</v>
      </c>
      <c r="F15" s="146" t="str">
        <f>IF(D15="","",IF(D15&gt;6,"Fehler",SUM(D15*E15)))</f>
        <v/>
      </c>
      <c r="G15" s="511"/>
      <c r="H15" s="511"/>
      <c r="I15" s="511"/>
      <c r="J15" s="512"/>
    </row>
    <row r="16" spans="1:11" ht="24.75" customHeight="1" x14ac:dyDescent="0.2">
      <c r="A16" s="508" t="s">
        <v>184</v>
      </c>
      <c r="B16" s="509"/>
      <c r="C16" s="510"/>
      <c r="D16" s="176"/>
      <c r="E16" s="145">
        <v>1</v>
      </c>
      <c r="F16" s="146" t="str">
        <f>IF(D16="","",IF(D16&gt;6,"Fehler",SUM(D16*E16)))</f>
        <v/>
      </c>
      <c r="G16" s="511"/>
      <c r="H16" s="511"/>
      <c r="I16" s="511"/>
      <c r="J16" s="512"/>
    </row>
    <row r="17" spans="1:10" ht="24.75" customHeight="1" x14ac:dyDescent="0.2">
      <c r="A17" s="508" t="s">
        <v>185</v>
      </c>
      <c r="B17" s="509"/>
      <c r="C17" s="510"/>
      <c r="D17" s="176"/>
      <c r="E17" s="145">
        <v>1</v>
      </c>
      <c r="F17" s="146" t="str">
        <f>IF(D17="","",IF(D17&gt;6,"Fehler",SUM(D17*E17)))</f>
        <v/>
      </c>
      <c r="G17" s="511"/>
      <c r="H17" s="511"/>
      <c r="I17" s="511"/>
      <c r="J17" s="512"/>
    </row>
    <row r="18" spans="1:10" ht="24.75" customHeight="1" thickBot="1" x14ac:dyDescent="0.25">
      <c r="A18" s="527" t="s">
        <v>186</v>
      </c>
      <c r="B18" s="528"/>
      <c r="C18" s="529"/>
      <c r="D18" s="146" t="str">
        <f>'Sem. 1 -5'!E21</f>
        <v/>
      </c>
      <c r="E18" s="147">
        <v>3</v>
      </c>
      <c r="F18" s="146" t="str">
        <f>IF(D18="","",IF(D18&gt;6,"Fehler",SUM(D18*E18)))</f>
        <v/>
      </c>
      <c r="G18" s="530"/>
      <c r="H18" s="530"/>
      <c r="I18" s="530"/>
      <c r="J18" s="531"/>
    </row>
    <row r="19" spans="1:10" x14ac:dyDescent="0.2">
      <c r="A19" s="388" t="s">
        <v>187</v>
      </c>
      <c r="B19" s="388"/>
      <c r="C19" s="388"/>
      <c r="D19" s="388"/>
      <c r="E19" s="388"/>
      <c r="F19" s="388"/>
      <c r="G19" s="388"/>
      <c r="H19" s="388"/>
      <c r="I19" s="388"/>
      <c r="J19" s="388"/>
    </row>
    <row r="20" spans="1:10" ht="15" customHeight="1" thickBot="1" x14ac:dyDescent="0.25">
      <c r="A20" s="532" t="s">
        <v>188</v>
      </c>
      <c r="B20" s="532"/>
      <c r="C20" s="532"/>
      <c r="D20" s="532"/>
      <c r="E20" s="532"/>
      <c r="F20" s="532"/>
      <c r="G20" s="532"/>
      <c r="H20" s="532"/>
      <c r="I20" s="532"/>
      <c r="J20" s="532"/>
    </row>
    <row r="21" spans="1:10" x14ac:dyDescent="0.2">
      <c r="A21" s="533" t="s">
        <v>189</v>
      </c>
      <c r="B21" s="534"/>
      <c r="C21" s="534"/>
      <c r="D21" s="534"/>
      <c r="E21" s="534"/>
      <c r="F21" s="534"/>
      <c r="G21" s="534"/>
      <c r="H21" s="535"/>
      <c r="I21" s="148" t="s">
        <v>102</v>
      </c>
      <c r="J21" s="149" t="str">
        <f>IF(SUM(F14:F18)=0,"",SUM(F14:F18))</f>
        <v/>
      </c>
    </row>
    <row r="22" spans="1:10" x14ac:dyDescent="0.2">
      <c r="A22" s="526" t="s">
        <v>190</v>
      </c>
      <c r="B22" s="509"/>
      <c r="C22" s="509"/>
      <c r="D22" s="509"/>
      <c r="E22" s="509"/>
      <c r="F22" s="509"/>
      <c r="G22" s="509"/>
      <c r="H22" s="510"/>
      <c r="I22" s="150" t="s">
        <v>102</v>
      </c>
      <c r="J22" s="151" t="str">
        <f>IF(J21="","",SUM(J21/9))</f>
        <v/>
      </c>
    </row>
    <row r="23" spans="1:10" ht="13.5" thickBot="1" x14ac:dyDescent="0.25">
      <c r="A23" s="540" t="s">
        <v>191</v>
      </c>
      <c r="B23" s="541"/>
      <c r="C23" s="541"/>
      <c r="D23" s="541"/>
      <c r="E23" s="541"/>
      <c r="F23" s="541"/>
      <c r="G23" s="541"/>
      <c r="H23" s="542"/>
      <c r="I23" s="152" t="s">
        <v>102</v>
      </c>
      <c r="J23" s="153" t="str">
        <f>IF(J21="","",ROUND((J22)*2,0)/2)</f>
        <v/>
      </c>
    </row>
    <row r="24" spans="1:10" ht="15" x14ac:dyDescent="0.25">
      <c r="A24" s="543" t="s">
        <v>192</v>
      </c>
      <c r="B24" s="543"/>
      <c r="C24" s="543"/>
      <c r="D24" s="543"/>
      <c r="E24" s="154"/>
      <c r="F24" s="154"/>
      <c r="G24" s="154"/>
      <c r="H24" s="154"/>
      <c r="I24" s="154"/>
      <c r="J24" s="154"/>
    </row>
    <row r="25" spans="1:10" ht="46.5" customHeight="1" x14ac:dyDescent="0.2">
      <c r="A25" s="285" t="s">
        <v>193</v>
      </c>
      <c r="B25" s="285"/>
      <c r="C25" s="285"/>
      <c r="D25" s="285"/>
      <c r="E25" s="285"/>
      <c r="F25" s="285"/>
      <c r="G25" s="285"/>
      <c r="H25" s="285"/>
      <c r="I25" s="285"/>
      <c r="J25" s="285"/>
    </row>
    <row r="26" spans="1:10" ht="30" customHeight="1" x14ac:dyDescent="0.2">
      <c r="A26" s="155" t="s">
        <v>204</v>
      </c>
      <c r="B26" s="544" t="str">
        <f>IF('[1]1. Sem. a'!$B$24="","",'[1]1. Sem. a'!$B$24:$D$24)</f>
        <v/>
      </c>
      <c r="C26" s="544"/>
      <c r="D26" s="544"/>
      <c r="E26" s="544"/>
      <c r="F26" s="156" t="s">
        <v>205</v>
      </c>
      <c r="G26" s="545"/>
      <c r="H26" s="546"/>
      <c r="I26" s="546"/>
      <c r="J26" s="546"/>
    </row>
    <row r="27" spans="1:10" ht="30" customHeight="1" x14ac:dyDescent="0.2">
      <c r="A27" s="155" t="s">
        <v>105</v>
      </c>
      <c r="B27" s="155"/>
      <c r="C27" s="155"/>
      <c r="D27" s="155"/>
      <c r="E27" s="157"/>
      <c r="F27" s="155"/>
      <c r="G27" s="547"/>
      <c r="H27" s="548"/>
      <c r="I27" s="548"/>
      <c r="J27" s="548"/>
    </row>
    <row r="28" spans="1:10" ht="30" customHeight="1" x14ac:dyDescent="0.2">
      <c r="A28" s="155" t="s">
        <v>106</v>
      </c>
      <c r="B28" s="155"/>
      <c r="C28" s="139"/>
      <c r="D28" s="139"/>
      <c r="E28" s="158"/>
      <c r="F28" s="139"/>
      <c r="G28" s="549"/>
      <c r="H28" s="550"/>
      <c r="I28" s="550"/>
      <c r="J28" s="550"/>
    </row>
    <row r="29" spans="1:10" ht="30" customHeight="1" x14ac:dyDescent="0.2">
      <c r="A29" s="544" t="s">
        <v>206</v>
      </c>
      <c r="B29" s="544"/>
      <c r="C29" s="551"/>
      <c r="D29" s="551"/>
      <c r="E29" s="551"/>
      <c r="F29" s="551"/>
      <c r="G29" s="549"/>
      <c r="H29" s="550"/>
      <c r="I29" s="550"/>
      <c r="J29" s="550"/>
    </row>
    <row r="30" spans="1:10" ht="27.75" customHeight="1" x14ac:dyDescent="0.2">
      <c r="A30" s="552" t="s">
        <v>194</v>
      </c>
      <c r="B30" s="552"/>
      <c r="C30" s="139"/>
      <c r="D30" s="155"/>
      <c r="E30" s="155"/>
      <c r="F30" s="139"/>
      <c r="G30" s="159"/>
      <c r="H30" s="159"/>
      <c r="I30" s="155"/>
      <c r="J30" s="139"/>
    </row>
    <row r="31" spans="1:10" ht="62.25" customHeight="1" thickBot="1" x14ac:dyDescent="0.25">
      <c r="A31" s="285" t="s">
        <v>195</v>
      </c>
      <c r="B31" s="285"/>
      <c r="C31" s="285"/>
      <c r="D31" s="285"/>
      <c r="E31" s="285"/>
      <c r="F31" s="285"/>
      <c r="G31" s="285"/>
      <c r="H31" s="285"/>
      <c r="I31" s="285"/>
      <c r="J31" s="285"/>
    </row>
    <row r="32" spans="1:10" ht="42.75" customHeight="1" x14ac:dyDescent="0.2">
      <c r="A32" s="360" t="s">
        <v>196</v>
      </c>
      <c r="B32" s="536"/>
      <c r="C32" s="361"/>
      <c r="D32" s="537" t="s">
        <v>197</v>
      </c>
      <c r="E32" s="538"/>
      <c r="F32" s="538"/>
      <c r="G32" s="538"/>
      <c r="H32" s="538"/>
      <c r="I32" s="538"/>
      <c r="J32" s="539"/>
    </row>
    <row r="33" spans="1:10" ht="12.75" customHeight="1" x14ac:dyDescent="0.2">
      <c r="A33" s="571"/>
      <c r="B33" s="572"/>
      <c r="C33" s="573"/>
      <c r="D33" s="556" t="s">
        <v>198</v>
      </c>
      <c r="E33" s="557"/>
      <c r="F33" s="557"/>
      <c r="G33" s="558"/>
      <c r="H33" s="562" t="s">
        <v>201</v>
      </c>
      <c r="I33" s="563"/>
      <c r="J33" s="564"/>
    </row>
    <row r="34" spans="1:10" ht="13.5" x14ac:dyDescent="0.2">
      <c r="A34" s="36"/>
      <c r="B34" s="36"/>
      <c r="C34" s="36"/>
      <c r="D34" s="559" t="s">
        <v>199</v>
      </c>
      <c r="E34" s="560"/>
      <c r="F34" s="560"/>
      <c r="G34" s="561"/>
      <c r="H34" s="565" t="s">
        <v>202</v>
      </c>
      <c r="I34" s="566"/>
      <c r="J34" s="567"/>
    </row>
    <row r="35" spans="1:10" x14ac:dyDescent="0.2">
      <c r="A35" s="571"/>
      <c r="B35" s="572"/>
      <c r="C35" s="573"/>
      <c r="D35" s="559" t="s">
        <v>200</v>
      </c>
      <c r="E35" s="560"/>
      <c r="F35" s="560"/>
      <c r="G35" s="561"/>
      <c r="H35" s="160"/>
      <c r="I35" s="160"/>
      <c r="J35" s="161"/>
    </row>
    <row r="36" spans="1:10" ht="13.5" thickBot="1" x14ac:dyDescent="0.25">
      <c r="A36" s="553"/>
      <c r="B36" s="554"/>
      <c r="C36" s="555"/>
      <c r="D36" s="568" t="s">
        <v>203</v>
      </c>
      <c r="E36" s="569"/>
      <c r="F36" s="569"/>
      <c r="G36" s="569"/>
      <c r="H36" s="569"/>
      <c r="I36" s="569"/>
      <c r="J36" s="570"/>
    </row>
    <row r="37" spans="1:10" x14ac:dyDescent="0.2">
      <c r="A37" s="36"/>
      <c r="B37" s="36"/>
      <c r="C37" s="36"/>
      <c r="D37" s="36"/>
      <c r="E37" s="36"/>
      <c r="F37" s="36"/>
      <c r="G37" s="36"/>
      <c r="H37" s="36"/>
      <c r="I37" s="36"/>
      <c r="J37" s="36"/>
    </row>
  </sheetData>
  <sheetProtection algorithmName="SHA-512" hashValue="qiGEr8osNiOSaEIB5r4FAMXevu1UdAJuLk8rgp208n339vrjcG68/0KEck4Wn5/VoU8IPSk2sOfE5GHC9o80kA==" saltValue="8ZF8ay2JCZUg6PDTBREOhw==" spinCount="100000" sheet="1" objects="1" scenarios="1" selectLockedCells="1" pivotTables="0"/>
  <mergeCells count="60">
    <mergeCell ref="A36:C36"/>
    <mergeCell ref="D33:G33"/>
    <mergeCell ref="D34:G34"/>
    <mergeCell ref="D35:G35"/>
    <mergeCell ref="H33:J33"/>
    <mergeCell ref="H34:J34"/>
    <mergeCell ref="D36:J36"/>
    <mergeCell ref="A33:C33"/>
    <mergeCell ref="A35:C35"/>
    <mergeCell ref="A32:C32"/>
    <mergeCell ref="D32:J32"/>
    <mergeCell ref="A23:H23"/>
    <mergeCell ref="A24:D24"/>
    <mergeCell ref="A25:J25"/>
    <mergeCell ref="B26:E26"/>
    <mergeCell ref="G26:J26"/>
    <mergeCell ref="G27:J27"/>
    <mergeCell ref="G28:J28"/>
    <mergeCell ref="A29:F29"/>
    <mergeCell ref="G29:J29"/>
    <mergeCell ref="A30:B30"/>
    <mergeCell ref="A31:J31"/>
    <mergeCell ref="A22:H22"/>
    <mergeCell ref="A15:C15"/>
    <mergeCell ref="G15:J15"/>
    <mergeCell ref="A16:C16"/>
    <mergeCell ref="G16:J16"/>
    <mergeCell ref="A17:C17"/>
    <mergeCell ref="G17:J17"/>
    <mergeCell ref="A18:C18"/>
    <mergeCell ref="G18:J18"/>
    <mergeCell ref="A19:J19"/>
    <mergeCell ref="A20:J20"/>
    <mergeCell ref="A21:H21"/>
    <mergeCell ref="A14:C14"/>
    <mergeCell ref="G14:J14"/>
    <mergeCell ref="A8:B8"/>
    <mergeCell ref="C8:I8"/>
    <mergeCell ref="A9:B9"/>
    <mergeCell ref="C9:I9"/>
    <mergeCell ref="A10:B10"/>
    <mergeCell ref="C10:I10"/>
    <mergeCell ref="A11:B11"/>
    <mergeCell ref="C11:I11"/>
    <mergeCell ref="A12:J12"/>
    <mergeCell ref="A13:C13"/>
    <mergeCell ref="G13:J13"/>
    <mergeCell ref="A5:B5"/>
    <mergeCell ref="D5:F5"/>
    <mergeCell ref="H5:J5"/>
    <mergeCell ref="A6:B6"/>
    <mergeCell ref="A7:B7"/>
    <mergeCell ref="C7:I7"/>
    <mergeCell ref="A4:B4"/>
    <mergeCell ref="C4:J4"/>
    <mergeCell ref="A1:J1"/>
    <mergeCell ref="A2:B2"/>
    <mergeCell ref="C2:J2"/>
    <mergeCell ref="A3:B3"/>
    <mergeCell ref="C3:J3"/>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BCD6-B37B-4604-8EDD-B43BDF8EAD99}">
  <sheetPr>
    <tabColor theme="8" tint="0.39997558519241921"/>
  </sheetPr>
  <dimension ref="A1:K69"/>
  <sheetViews>
    <sheetView showGridLines="0" view="pageLayout" topLeftCell="A5" zoomScaleNormal="100" workbookViewId="0">
      <selection activeCell="F12" sqref="F12:I1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452" t="s">
        <v>122</v>
      </c>
      <c r="B1" s="453"/>
      <c r="C1" s="576"/>
      <c r="D1" s="576"/>
      <c r="E1" s="576"/>
      <c r="F1" s="576"/>
      <c r="G1" s="576"/>
      <c r="H1" s="576"/>
      <c r="I1" s="576"/>
      <c r="J1" s="576"/>
      <c r="K1" s="577"/>
    </row>
    <row r="2" spans="1:11" s="5" customFormat="1" ht="20.100000000000001" customHeight="1" x14ac:dyDescent="0.2">
      <c r="A2" s="465" t="s">
        <v>47</v>
      </c>
      <c r="B2" s="437"/>
      <c r="C2" s="574" t="str">
        <f>IF('1. Sem. a'!C2="","",'1. Sem. a'!C2:K2)</f>
        <v/>
      </c>
      <c r="D2" s="574"/>
      <c r="E2" s="574"/>
      <c r="F2" s="574"/>
      <c r="G2" s="574"/>
      <c r="H2" s="574"/>
      <c r="I2" s="574"/>
      <c r="J2" s="574"/>
      <c r="K2" s="575"/>
    </row>
    <row r="3" spans="1:11" s="5" customFormat="1" ht="20.100000000000001" customHeight="1" x14ac:dyDescent="0.2">
      <c r="A3" s="468" t="s">
        <v>52</v>
      </c>
      <c r="B3" s="424"/>
      <c r="C3" s="574" t="str">
        <f>IF('1. Sem. a'!C3="","",'1. Sem. a'!C3:K3)</f>
        <v/>
      </c>
      <c r="D3" s="574"/>
      <c r="E3" s="574"/>
      <c r="F3" s="574"/>
      <c r="G3" s="574"/>
      <c r="H3" s="574"/>
      <c r="I3" s="574"/>
      <c r="J3" s="574"/>
      <c r="K3" s="575"/>
    </row>
    <row r="4" spans="1:11" s="5" customFormat="1" ht="20.100000000000001" customHeight="1" x14ac:dyDescent="0.2">
      <c r="A4" s="468" t="s">
        <v>53</v>
      </c>
      <c r="B4" s="424"/>
      <c r="C4" s="574" t="str">
        <f>IF('1. Sem. a'!C4="","",'1. Sem. a'!C4:K4)</f>
        <v/>
      </c>
      <c r="D4" s="574"/>
      <c r="E4" s="574"/>
      <c r="F4" s="574"/>
      <c r="G4" s="574"/>
      <c r="H4" s="574"/>
      <c r="I4" s="574"/>
      <c r="J4" s="574"/>
      <c r="K4" s="575"/>
    </row>
    <row r="5" spans="1:11" s="5" customFormat="1" ht="20.100000000000001" customHeight="1" thickBot="1" x14ac:dyDescent="0.25">
      <c r="A5" s="470" t="s">
        <v>54</v>
      </c>
      <c r="B5" s="426"/>
      <c r="C5" s="578"/>
      <c r="D5" s="579"/>
      <c r="E5" s="579"/>
      <c r="F5" s="579"/>
      <c r="G5" s="579"/>
      <c r="H5" s="579"/>
      <c r="I5" s="579"/>
      <c r="J5" s="579"/>
      <c r="K5" s="580"/>
    </row>
    <row r="6" spans="1:11" s="5" customFormat="1" ht="20.100000000000001" customHeight="1" thickBot="1" x14ac:dyDescent="0.25">
      <c r="A6" s="408" t="s">
        <v>23</v>
      </c>
      <c r="B6" s="409"/>
      <c r="C6" s="455" t="s">
        <v>123</v>
      </c>
      <c r="D6" s="456"/>
      <c r="E6" s="581"/>
      <c r="F6" s="581"/>
      <c r="G6" s="581"/>
      <c r="H6" s="581"/>
      <c r="I6" s="581"/>
      <c r="J6" s="581"/>
      <c r="K6" s="582"/>
    </row>
    <row r="7" spans="1:11" s="5" customFormat="1" ht="25.5" customHeight="1" thickBot="1" x14ac:dyDescent="0.25">
      <c r="A7" s="290" t="s">
        <v>55</v>
      </c>
      <c r="B7" s="365"/>
      <c r="C7" s="333" t="s">
        <v>56</v>
      </c>
      <c r="D7" s="333"/>
      <c r="E7" s="333"/>
      <c r="F7" s="333"/>
      <c r="G7" s="333"/>
      <c r="H7" s="333"/>
      <c r="I7" s="333"/>
      <c r="J7" s="333"/>
      <c r="K7" s="368"/>
    </row>
    <row r="8" spans="1:11" s="5" customFormat="1" ht="30" customHeight="1" thickBot="1" x14ac:dyDescent="0.25">
      <c r="A8" s="290" t="s">
        <v>57</v>
      </c>
      <c r="B8" s="332"/>
      <c r="C8" s="293" t="s">
        <v>58</v>
      </c>
      <c r="D8" s="332"/>
      <c r="E8" s="63" t="s">
        <v>59</v>
      </c>
      <c r="F8" s="293" t="s">
        <v>60</v>
      </c>
      <c r="G8" s="291"/>
      <c r="H8" s="291"/>
      <c r="I8" s="332"/>
      <c r="J8" s="63" t="s">
        <v>61</v>
      </c>
      <c r="K8" s="62" t="s">
        <v>62</v>
      </c>
    </row>
    <row r="9" spans="1:11" s="5" customFormat="1" ht="54" customHeight="1" thickBot="1" x14ac:dyDescent="0.25">
      <c r="A9" s="297" t="s">
        <v>116</v>
      </c>
      <c r="B9" s="298"/>
      <c r="C9" s="334" t="s">
        <v>63</v>
      </c>
      <c r="D9" s="334"/>
      <c r="E9" s="15">
        <v>5</v>
      </c>
      <c r="F9" s="477"/>
      <c r="G9" s="477"/>
      <c r="H9" s="477"/>
      <c r="I9" s="477"/>
      <c r="J9" s="126"/>
      <c r="K9" s="16">
        <f>IF(J9&gt;E9,"Fehler",SUM(J9))</f>
        <v>0</v>
      </c>
    </row>
    <row r="10" spans="1:11" s="5" customFormat="1" ht="63" customHeight="1" thickBot="1" x14ac:dyDescent="0.25">
      <c r="A10" s="286" t="s">
        <v>65</v>
      </c>
      <c r="B10" s="318"/>
      <c r="C10" s="288" t="s">
        <v>66</v>
      </c>
      <c r="D10" s="288"/>
      <c r="E10" s="17">
        <v>5</v>
      </c>
      <c r="F10" s="447"/>
      <c r="G10" s="447"/>
      <c r="H10" s="447"/>
      <c r="I10" s="447"/>
      <c r="J10" s="127"/>
      <c r="K10" s="18">
        <f>IF(J10&gt;E10,"Fehler",SUM(J10))</f>
        <v>0</v>
      </c>
    </row>
    <row r="11" spans="1:11" s="5" customFormat="1" ht="39" customHeight="1" x14ac:dyDescent="0.2">
      <c r="A11" s="297" t="s">
        <v>120</v>
      </c>
      <c r="B11" s="319"/>
      <c r="C11" s="324" t="s">
        <v>68</v>
      </c>
      <c r="D11" s="324"/>
      <c r="E11" s="19">
        <v>5</v>
      </c>
      <c r="F11" s="478"/>
      <c r="G11" s="478"/>
      <c r="H11" s="478"/>
      <c r="I11" s="478"/>
      <c r="J11" s="128"/>
      <c r="K11" s="20" t="str">
        <f>IF(J11&gt;E11,"Fehler","")</f>
        <v/>
      </c>
    </row>
    <row r="12" spans="1:11" s="5" customFormat="1" ht="35.1" customHeight="1" x14ac:dyDescent="0.2">
      <c r="A12" s="320"/>
      <c r="B12" s="321"/>
      <c r="C12" s="326" t="s">
        <v>69</v>
      </c>
      <c r="D12" s="326"/>
      <c r="E12" s="21">
        <v>3</v>
      </c>
      <c r="F12" s="441"/>
      <c r="G12" s="441"/>
      <c r="H12" s="441"/>
      <c r="I12" s="441"/>
      <c r="J12" s="129"/>
      <c r="K12" s="22" t="str">
        <f>IF(J12&gt;E12,"Fehler","")</f>
        <v/>
      </c>
    </row>
    <row r="13" spans="1:11" s="5" customFormat="1" ht="33.950000000000003" customHeight="1" thickBot="1" x14ac:dyDescent="0.25">
      <c r="A13" s="322"/>
      <c r="B13" s="323"/>
      <c r="C13" s="326" t="s">
        <v>70</v>
      </c>
      <c r="D13" s="326"/>
      <c r="E13" s="21">
        <v>2</v>
      </c>
      <c r="F13" s="441"/>
      <c r="G13" s="441"/>
      <c r="H13" s="441"/>
      <c r="I13" s="441"/>
      <c r="J13" s="129"/>
      <c r="K13" s="23">
        <f>IF(J11&gt;E11,"Fehler",IF(J12&gt;E12,"Fehler",IF(J13&gt;E13,"Fehler",SUM(J11:J13))))</f>
        <v>0</v>
      </c>
    </row>
    <row r="14" spans="1:11" s="5" customFormat="1" ht="36" customHeight="1" x14ac:dyDescent="0.2">
      <c r="A14" s="301" t="s">
        <v>118</v>
      </c>
      <c r="B14" s="302"/>
      <c r="C14" s="324" t="s">
        <v>76</v>
      </c>
      <c r="D14" s="324"/>
      <c r="E14" s="19">
        <v>5</v>
      </c>
      <c r="F14" s="438"/>
      <c r="G14" s="439"/>
      <c r="H14" s="439"/>
      <c r="I14" s="440"/>
      <c r="J14" s="128"/>
      <c r="K14" s="20" t="str">
        <f>IF(J14&gt;E14,"Fehler","")</f>
        <v/>
      </c>
    </row>
    <row r="15" spans="1:11" s="5" customFormat="1" ht="38.1" customHeight="1" thickBot="1" x14ac:dyDescent="0.25">
      <c r="A15" s="329"/>
      <c r="B15" s="330"/>
      <c r="C15" s="331" t="s">
        <v>77</v>
      </c>
      <c r="D15" s="331"/>
      <c r="E15" s="24">
        <v>5</v>
      </c>
      <c r="F15" s="432"/>
      <c r="G15" s="433"/>
      <c r="H15" s="433"/>
      <c r="I15" s="434"/>
      <c r="J15" s="130"/>
      <c r="K15" s="23">
        <f>IF(J14&gt;E14,"Fehler",IF(J15&gt;E15,"Fehler",SUM(J14:J15)))</f>
        <v>0</v>
      </c>
    </row>
    <row r="16" spans="1:11" s="5" customFormat="1" ht="38.1" customHeight="1" x14ac:dyDescent="0.2">
      <c r="A16" s="301" t="s">
        <v>81</v>
      </c>
      <c r="B16" s="302"/>
      <c r="C16" s="303" t="s">
        <v>82</v>
      </c>
      <c r="D16" s="304"/>
      <c r="E16" s="19">
        <v>10</v>
      </c>
      <c r="F16" s="479"/>
      <c r="G16" s="480"/>
      <c r="H16" s="480"/>
      <c r="I16" s="481"/>
      <c r="J16" s="128"/>
      <c r="K16" s="20" t="str">
        <f>IF(J16&gt;E16,"Fehler","")</f>
        <v/>
      </c>
    </row>
    <row r="17" spans="1:11" s="5" customFormat="1" ht="39" customHeight="1" x14ac:dyDescent="0.2">
      <c r="A17" s="55"/>
      <c r="B17" s="54"/>
      <c r="C17" s="310" t="s">
        <v>83</v>
      </c>
      <c r="D17" s="311"/>
      <c r="E17" s="21">
        <v>10</v>
      </c>
      <c r="F17" s="482"/>
      <c r="G17" s="483"/>
      <c r="H17" s="483"/>
      <c r="I17" s="484"/>
      <c r="J17" s="129"/>
      <c r="K17" s="22" t="str">
        <f>IF(J17&gt;E17,"Fehler","")</f>
        <v/>
      </c>
    </row>
    <row r="18" spans="1:11" s="5" customFormat="1" ht="35.1" customHeight="1" x14ac:dyDescent="0.2">
      <c r="A18" s="55"/>
      <c r="B18" s="54"/>
      <c r="C18" s="310" t="s">
        <v>84</v>
      </c>
      <c r="D18" s="311"/>
      <c r="E18" s="21">
        <v>10</v>
      </c>
      <c r="F18" s="482"/>
      <c r="G18" s="483"/>
      <c r="H18" s="483"/>
      <c r="I18" s="484"/>
      <c r="J18" s="129"/>
      <c r="K18" s="22" t="str">
        <f>IF(J18&gt;E18,"Fehler","")</f>
        <v/>
      </c>
    </row>
    <row r="19" spans="1:11" s="5" customFormat="1" ht="35.1" customHeight="1" x14ac:dyDescent="0.2">
      <c r="A19" s="55"/>
      <c r="B19" s="54"/>
      <c r="C19" s="310" t="s">
        <v>85</v>
      </c>
      <c r="D19" s="311"/>
      <c r="E19" s="21">
        <v>10</v>
      </c>
      <c r="F19" s="482"/>
      <c r="G19" s="483"/>
      <c r="H19" s="483"/>
      <c r="I19" s="484"/>
      <c r="J19" s="129"/>
      <c r="K19" s="22" t="str">
        <f>IF(J19&gt;E19,"Fehler","")</f>
        <v/>
      </c>
    </row>
    <row r="20" spans="1:11" s="5" customFormat="1" ht="39.950000000000003" customHeight="1" thickBot="1" x14ac:dyDescent="0.25">
      <c r="A20" s="55"/>
      <c r="B20" s="54"/>
      <c r="C20" s="305" t="s">
        <v>86</v>
      </c>
      <c r="D20" s="306"/>
      <c r="E20" s="15">
        <v>10</v>
      </c>
      <c r="F20" s="432"/>
      <c r="G20" s="433"/>
      <c r="H20" s="433"/>
      <c r="I20" s="434"/>
      <c r="J20" s="126"/>
      <c r="K20" s="23">
        <f>IF(J16&gt;E16,"Fehler",IF(J17&gt;E17,"Fehler",IF(J18&gt;E18,"Fehler",IF(J19&gt;E19,"Fehler",IF(J20&gt;E20,"Fehler",SUM(J16:J20))))))</f>
        <v>0</v>
      </c>
    </row>
    <row r="21" spans="1:11" s="5" customFormat="1" ht="47.1" customHeight="1" thickBot="1" x14ac:dyDescent="0.25">
      <c r="A21" s="297" t="s">
        <v>92</v>
      </c>
      <c r="B21" s="298"/>
      <c r="C21" s="299" t="s">
        <v>93</v>
      </c>
      <c r="D21" s="299"/>
      <c r="E21" s="27">
        <v>10</v>
      </c>
      <c r="F21" s="446"/>
      <c r="G21" s="446"/>
      <c r="H21" s="446"/>
      <c r="I21" s="446"/>
      <c r="J21" s="131"/>
      <c r="K21" s="16">
        <f>IF(J21&gt;E21,"Fehler",SUM(J21))</f>
        <v>0</v>
      </c>
    </row>
    <row r="22" spans="1:11" s="5" customFormat="1" ht="39" customHeight="1" thickBot="1" x14ac:dyDescent="0.25">
      <c r="A22" s="286" t="s">
        <v>95</v>
      </c>
      <c r="B22" s="287"/>
      <c r="C22" s="288" t="s">
        <v>96</v>
      </c>
      <c r="D22" s="288"/>
      <c r="E22" s="17">
        <v>10</v>
      </c>
      <c r="F22" s="447"/>
      <c r="G22" s="447"/>
      <c r="H22" s="447"/>
      <c r="I22" s="447"/>
      <c r="J22" s="127"/>
      <c r="K22" s="16">
        <f>IF(J22&gt;E22,"Fehler",SUM(J22))</f>
        <v>0</v>
      </c>
    </row>
    <row r="23" spans="1:11" s="5" customFormat="1" ht="45.75" customHeight="1" thickBot="1" x14ac:dyDescent="0.25">
      <c r="A23" s="290" t="s">
        <v>98</v>
      </c>
      <c r="B23" s="291"/>
      <c r="C23" s="292"/>
      <c r="D23" s="106" t="s">
        <v>99</v>
      </c>
      <c r="E23" s="427" t="s">
        <v>100</v>
      </c>
      <c r="F23" s="443"/>
      <c r="G23" s="443"/>
      <c r="H23" s="28">
        <f>IF(K9="Fehler","Fehler",IF(K10="Fehler","Fehler",IF(K13="Fehler","Fehler",IF(K15="Fehler","Fehler",IF(K20="Fehler","Fehler",IF(K21="Fehler","Fehler",IF(K22="Fehler","Fehler",SUM(J9:J22))))))))</f>
        <v>0</v>
      </c>
      <c r="I23" s="107" t="s">
        <v>101</v>
      </c>
      <c r="J23" s="29" t="s">
        <v>102</v>
      </c>
      <c r="K23" s="30" t="str">
        <f>IF(H23="Fehler","Fehler",IF(SUM(K9:K22)=0,"",ROUND(SUM(((H23/100)*5)+1)*2,0)/2))</f>
        <v/>
      </c>
    </row>
    <row r="24" spans="1:11" s="5" customFormat="1" ht="16.5" customHeight="1" x14ac:dyDescent="0.2">
      <c r="A24" s="115" t="s">
        <v>103</v>
      </c>
      <c r="B24" s="585"/>
      <c r="C24" s="585"/>
      <c r="D24" s="585"/>
      <c r="E24" s="32"/>
      <c r="F24" s="116" t="s">
        <v>104</v>
      </c>
      <c r="G24" s="586"/>
      <c r="H24" s="587"/>
      <c r="I24" s="587"/>
      <c r="J24" s="587"/>
      <c r="K24" s="587"/>
    </row>
    <row r="25" spans="1:11" s="5" customFormat="1" ht="23.25" customHeight="1" x14ac:dyDescent="0.2">
      <c r="A25" s="43" t="s">
        <v>105</v>
      </c>
      <c r="B25" s="43"/>
      <c r="C25" s="43"/>
      <c r="D25" s="43"/>
      <c r="E25" s="42"/>
      <c r="F25" s="43" t="s">
        <v>106</v>
      </c>
      <c r="G25" s="43"/>
      <c r="H25" s="43"/>
      <c r="I25" s="43"/>
      <c r="J25" s="42"/>
      <c r="K25" s="42"/>
    </row>
    <row r="26" spans="1:11" s="5" customFormat="1" ht="15" customHeight="1" x14ac:dyDescent="0.2">
      <c r="A26" s="584"/>
      <c r="B26" s="584"/>
      <c r="C26" s="584"/>
      <c r="D26" s="584"/>
      <c r="E26" s="35"/>
      <c r="F26" s="584"/>
      <c r="G26" s="584"/>
      <c r="H26" s="584"/>
      <c r="I26" s="584"/>
      <c r="J26" s="584"/>
      <c r="K26" s="584"/>
    </row>
    <row r="27" spans="1:11" s="7" customFormat="1" ht="41.25" customHeight="1" x14ac:dyDescent="0.2">
      <c r="A27" s="442" t="s">
        <v>107</v>
      </c>
      <c r="B27" s="442"/>
      <c r="C27" s="583"/>
      <c r="D27" s="583"/>
      <c r="E27" s="583"/>
      <c r="F27" s="583"/>
      <c r="G27" s="583"/>
      <c r="H27" s="583"/>
      <c r="I27" s="583"/>
      <c r="J27" s="583"/>
      <c r="K27" s="583"/>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WW3wTZECxgZ7se/3hHp2eWfx5Wn3ws/VNtJZg1QgkR2BAxUOZ/7VbDtjjBDIa5cw38bmValY0fh5u/v0gm57+g==" saltValue="SaFmCwmxgg6mwwscF0cBdg==" spinCount="100000" sheet="1" objects="1" scenarios="1" selectLockedCells="1" pivotTables="0"/>
  <mergeCells count="59">
    <mergeCell ref="A14:B14"/>
    <mergeCell ref="C14:D14"/>
    <mergeCell ref="F16:I16"/>
    <mergeCell ref="F17:I17"/>
    <mergeCell ref="F18:I18"/>
    <mergeCell ref="A16:B16"/>
    <mergeCell ref="A15:B15"/>
    <mergeCell ref="C15:D15"/>
    <mergeCell ref="F15:I15"/>
    <mergeCell ref="C16:D16"/>
    <mergeCell ref="C20:D20"/>
    <mergeCell ref="F14:I14"/>
    <mergeCell ref="F20:I20"/>
    <mergeCell ref="C17:D17"/>
    <mergeCell ref="C18:D18"/>
    <mergeCell ref="C19:D19"/>
    <mergeCell ref="F19:I19"/>
    <mergeCell ref="A27:K27"/>
    <mergeCell ref="A21:B21"/>
    <mergeCell ref="C21:D21"/>
    <mergeCell ref="F21:I21"/>
    <mergeCell ref="A22:B22"/>
    <mergeCell ref="C22:D22"/>
    <mergeCell ref="F22:I22"/>
    <mergeCell ref="A26:D26"/>
    <mergeCell ref="F26:K26"/>
    <mergeCell ref="A23:C23"/>
    <mergeCell ref="E23:G23"/>
    <mergeCell ref="B24:D24"/>
    <mergeCell ref="G24:K24"/>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A5:B5"/>
    <mergeCell ref="C5:K5"/>
    <mergeCell ref="A6:B6"/>
    <mergeCell ref="C6:K6"/>
    <mergeCell ref="A7:B7"/>
    <mergeCell ref="C7:K7"/>
    <mergeCell ref="A4:B4"/>
    <mergeCell ref="C4:K4"/>
    <mergeCell ref="A1:K1"/>
    <mergeCell ref="A2:B2"/>
    <mergeCell ref="C2:K2"/>
    <mergeCell ref="A3:B3"/>
    <mergeCell ref="C3:K3"/>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E777A-5214-428D-95B2-BD116E815E69}">
  <sheetPr>
    <tabColor theme="8" tint="0.39997558519241921"/>
  </sheetPr>
  <dimension ref="A1:K69"/>
  <sheetViews>
    <sheetView showGridLines="0" view="pageLayout" topLeftCell="A17" zoomScaleNormal="100" workbookViewId="0">
      <selection activeCell="F27" sqref="F27:K27"/>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452" t="s">
        <v>124</v>
      </c>
      <c r="B1" s="453"/>
      <c r="C1" s="453"/>
      <c r="D1" s="453"/>
      <c r="E1" s="453"/>
      <c r="F1" s="453"/>
      <c r="G1" s="453"/>
      <c r="H1" s="453"/>
      <c r="I1" s="453"/>
      <c r="J1" s="453"/>
      <c r="K1" s="454"/>
    </row>
    <row r="2" spans="1:11" s="5" customFormat="1" ht="20.100000000000001" customHeight="1" x14ac:dyDescent="0.2">
      <c r="A2" s="465" t="s">
        <v>47</v>
      </c>
      <c r="B2" s="466"/>
      <c r="C2" s="436" t="str">
        <f>IF('1. Sem. a'!C2="","",'1. Sem. a'!C2:K2)</f>
        <v/>
      </c>
      <c r="D2" s="472"/>
      <c r="E2" s="472"/>
      <c r="F2" s="472"/>
      <c r="G2" s="472"/>
      <c r="H2" s="472"/>
      <c r="I2" s="472"/>
      <c r="J2" s="472"/>
      <c r="K2" s="473"/>
    </row>
    <row r="3" spans="1:11" s="5" customFormat="1" ht="20.100000000000001" customHeight="1" x14ac:dyDescent="0.2">
      <c r="A3" s="468" t="s">
        <v>52</v>
      </c>
      <c r="B3" s="469"/>
      <c r="C3" s="423" t="str">
        <f>IF('1. Sem. a'!C3="","",'1. Sem. a'!C3:K3)</f>
        <v/>
      </c>
      <c r="D3" s="474"/>
      <c r="E3" s="474"/>
      <c r="F3" s="474"/>
      <c r="G3" s="474"/>
      <c r="H3" s="474"/>
      <c r="I3" s="474"/>
      <c r="J3" s="474"/>
      <c r="K3" s="475"/>
    </row>
    <row r="4" spans="1:11" s="5" customFormat="1" ht="20.100000000000001" customHeight="1" x14ac:dyDescent="0.2">
      <c r="A4" s="468" t="s">
        <v>53</v>
      </c>
      <c r="B4" s="469"/>
      <c r="C4" s="423" t="str">
        <f>IF('1. Sem. a'!C4="","",'1. Sem. a'!C4:K4)</f>
        <v/>
      </c>
      <c r="D4" s="474"/>
      <c r="E4" s="474"/>
      <c r="F4" s="474"/>
      <c r="G4" s="474"/>
      <c r="H4" s="474"/>
      <c r="I4" s="474"/>
      <c r="J4" s="474"/>
      <c r="K4" s="475"/>
    </row>
    <row r="5" spans="1:11" s="5" customFormat="1" ht="20.100000000000001" customHeight="1" thickBot="1" x14ac:dyDescent="0.25">
      <c r="A5" s="470" t="s">
        <v>54</v>
      </c>
      <c r="B5" s="471"/>
      <c r="C5" s="588"/>
      <c r="D5" s="589"/>
      <c r="E5" s="589"/>
      <c r="F5" s="589"/>
      <c r="G5" s="589"/>
      <c r="H5" s="589"/>
      <c r="I5" s="589"/>
      <c r="J5" s="589"/>
      <c r="K5" s="590"/>
    </row>
    <row r="6" spans="1:11" s="5" customFormat="1" ht="16.5" customHeight="1" x14ac:dyDescent="0.2">
      <c r="A6" s="408" t="s">
        <v>23</v>
      </c>
      <c r="B6" s="460"/>
      <c r="C6" s="591" t="s">
        <v>129</v>
      </c>
      <c r="D6" s="592"/>
      <c r="E6" s="593" t="s">
        <v>112</v>
      </c>
      <c r="F6" s="594"/>
      <c r="G6" s="595"/>
      <c r="H6" s="593" t="s">
        <v>113</v>
      </c>
      <c r="I6" s="594"/>
      <c r="J6" s="594"/>
      <c r="K6" s="84"/>
    </row>
    <row r="7" spans="1:11" s="5" customFormat="1" ht="17.100000000000001" customHeight="1" thickBot="1" x14ac:dyDescent="0.25">
      <c r="A7" s="467"/>
      <c r="B7" s="461"/>
      <c r="C7" s="596" t="s">
        <v>115</v>
      </c>
      <c r="D7" s="597"/>
      <c r="E7" s="596" t="s">
        <v>114</v>
      </c>
      <c r="F7" s="598"/>
      <c r="G7" s="597"/>
      <c r="H7" s="596"/>
      <c r="I7" s="598"/>
      <c r="J7" s="598"/>
      <c r="K7" s="85"/>
    </row>
    <row r="8" spans="1:11" s="5" customFormat="1" ht="40.5" customHeight="1" thickBot="1" x14ac:dyDescent="0.25">
      <c r="A8" s="416" t="s">
        <v>55</v>
      </c>
      <c r="B8" s="417"/>
      <c r="C8" s="427" t="s">
        <v>56</v>
      </c>
      <c r="D8" s="428"/>
      <c r="E8" s="428"/>
      <c r="F8" s="428"/>
      <c r="G8" s="428"/>
      <c r="H8" s="428"/>
      <c r="I8" s="428"/>
      <c r="J8" s="428"/>
      <c r="K8" s="429"/>
    </row>
    <row r="9" spans="1:11" s="5" customFormat="1" ht="39.75" customHeight="1" thickBot="1" x14ac:dyDescent="0.25">
      <c r="A9" s="416" t="s">
        <v>57</v>
      </c>
      <c r="B9" s="417"/>
      <c r="C9" s="427" t="s">
        <v>58</v>
      </c>
      <c r="D9" s="417"/>
      <c r="E9" s="13" t="s">
        <v>59</v>
      </c>
      <c r="F9" s="427" t="s">
        <v>60</v>
      </c>
      <c r="G9" s="428"/>
      <c r="H9" s="428"/>
      <c r="I9" s="417"/>
      <c r="J9" s="13" t="s">
        <v>61</v>
      </c>
      <c r="K9" s="14" t="s">
        <v>62</v>
      </c>
    </row>
    <row r="10" spans="1:11" s="5" customFormat="1" ht="54" customHeight="1" thickBot="1" x14ac:dyDescent="0.25">
      <c r="A10" s="410" t="s">
        <v>116</v>
      </c>
      <c r="B10" s="420"/>
      <c r="C10" s="476" t="s">
        <v>63</v>
      </c>
      <c r="D10" s="476"/>
      <c r="E10" s="15">
        <v>5</v>
      </c>
      <c r="F10" s="477"/>
      <c r="G10" s="477"/>
      <c r="H10" s="477"/>
      <c r="I10" s="477"/>
      <c r="J10" s="126"/>
      <c r="K10" s="16">
        <f>IF(J10&gt;E10,"Fehler",SUM(J10))</f>
        <v>0</v>
      </c>
    </row>
    <row r="11" spans="1:11" s="5" customFormat="1" ht="63" customHeight="1" thickBot="1" x14ac:dyDescent="0.25">
      <c r="A11" s="421" t="s">
        <v>65</v>
      </c>
      <c r="B11" s="422"/>
      <c r="C11" s="445" t="s">
        <v>66</v>
      </c>
      <c r="D11" s="445"/>
      <c r="E11" s="17">
        <v>5</v>
      </c>
      <c r="F11" s="447"/>
      <c r="G11" s="447"/>
      <c r="H11" s="447"/>
      <c r="I11" s="447"/>
      <c r="J11" s="127"/>
      <c r="K11" s="18">
        <f>IF(J11&gt;E11,"Fehler",SUM(J11))</f>
        <v>0</v>
      </c>
    </row>
    <row r="12" spans="1:11" s="5" customFormat="1" ht="39" customHeight="1" x14ac:dyDescent="0.2">
      <c r="A12" s="410" t="s">
        <v>117</v>
      </c>
      <c r="B12" s="411"/>
      <c r="C12" s="431" t="s">
        <v>68</v>
      </c>
      <c r="D12" s="431"/>
      <c r="E12" s="19">
        <v>5</v>
      </c>
      <c r="F12" s="478"/>
      <c r="G12" s="478"/>
      <c r="H12" s="478"/>
      <c r="I12" s="478"/>
      <c r="J12" s="128"/>
      <c r="K12" s="20" t="str">
        <f>IF(J12&gt;E12,"Fehler","")</f>
        <v/>
      </c>
    </row>
    <row r="13" spans="1:11" s="5" customFormat="1" ht="35.1" customHeight="1" x14ac:dyDescent="0.2">
      <c r="A13" s="412"/>
      <c r="B13" s="413"/>
      <c r="C13" s="430" t="s">
        <v>69</v>
      </c>
      <c r="D13" s="430"/>
      <c r="E13" s="21">
        <v>3</v>
      </c>
      <c r="F13" s="441"/>
      <c r="G13" s="441"/>
      <c r="H13" s="441"/>
      <c r="I13" s="441"/>
      <c r="J13" s="129"/>
      <c r="K13" s="22" t="str">
        <f>IF(J13&gt;E13,"Fehler","")</f>
        <v/>
      </c>
    </row>
    <row r="14" spans="1:11" s="5" customFormat="1" ht="33.950000000000003" customHeight="1" thickBot="1" x14ac:dyDescent="0.25">
      <c r="A14" s="414"/>
      <c r="B14" s="415"/>
      <c r="C14" s="430" t="s">
        <v>70</v>
      </c>
      <c r="D14" s="430"/>
      <c r="E14" s="21">
        <v>2</v>
      </c>
      <c r="F14" s="441"/>
      <c r="G14" s="441"/>
      <c r="H14" s="441"/>
      <c r="I14" s="441"/>
      <c r="J14" s="129"/>
      <c r="K14" s="23">
        <f>IF(J12&gt;E12,"Fehler",IF(J13&gt;E13,"Fehler",IF(J14&gt;E14,"Fehler",SUM(J12:J14))))</f>
        <v>0</v>
      </c>
    </row>
    <row r="15" spans="1:11" s="5" customFormat="1" ht="36" customHeight="1" x14ac:dyDescent="0.2">
      <c r="A15" s="408" t="s">
        <v>118</v>
      </c>
      <c r="B15" s="409"/>
      <c r="C15" s="431" t="s">
        <v>76</v>
      </c>
      <c r="D15" s="431"/>
      <c r="E15" s="19">
        <v>5</v>
      </c>
      <c r="F15" s="438"/>
      <c r="G15" s="439"/>
      <c r="H15" s="439"/>
      <c r="I15" s="440"/>
      <c r="J15" s="128"/>
      <c r="K15" s="20" t="str">
        <f>IF(J15&gt;E15,"Fehler","")</f>
        <v/>
      </c>
    </row>
    <row r="16" spans="1:11" s="5" customFormat="1" ht="38.1" customHeight="1" thickBot="1" x14ac:dyDescent="0.25">
      <c r="A16" s="418"/>
      <c r="B16" s="419"/>
      <c r="C16" s="435" t="s">
        <v>77</v>
      </c>
      <c r="D16" s="435"/>
      <c r="E16" s="24">
        <v>5</v>
      </c>
      <c r="F16" s="432"/>
      <c r="G16" s="433"/>
      <c r="H16" s="433"/>
      <c r="I16" s="434"/>
      <c r="J16" s="130"/>
      <c r="K16" s="23">
        <f>IF(J15&gt;E15,"Fehler",IF(J16&gt;E16,"Fehler",SUM(J15:J16)))</f>
        <v>0</v>
      </c>
    </row>
    <row r="17" spans="1:11" s="5" customFormat="1" ht="38.1" customHeight="1" x14ac:dyDescent="0.2">
      <c r="A17" s="408" t="s">
        <v>119</v>
      </c>
      <c r="B17" s="409"/>
      <c r="C17" s="436" t="s">
        <v>82</v>
      </c>
      <c r="D17" s="437"/>
      <c r="E17" s="19">
        <v>10</v>
      </c>
      <c r="F17" s="479"/>
      <c r="G17" s="480"/>
      <c r="H17" s="480"/>
      <c r="I17" s="481"/>
      <c r="J17" s="128"/>
      <c r="K17" s="20" t="str">
        <f>IF(J17&gt;E17,"Fehler","")</f>
        <v/>
      </c>
    </row>
    <row r="18" spans="1:11" s="5" customFormat="1" ht="39" customHeight="1" x14ac:dyDescent="0.2">
      <c r="A18" s="25"/>
      <c r="B18" s="26"/>
      <c r="C18" s="423" t="s">
        <v>83</v>
      </c>
      <c r="D18" s="424"/>
      <c r="E18" s="21">
        <v>10</v>
      </c>
      <c r="F18" s="482"/>
      <c r="G18" s="483"/>
      <c r="H18" s="483"/>
      <c r="I18" s="484"/>
      <c r="J18" s="129"/>
      <c r="K18" s="22" t="str">
        <f>IF(J18&gt;E18,"Fehler","")</f>
        <v/>
      </c>
    </row>
    <row r="19" spans="1:11" s="5" customFormat="1" ht="35.1" customHeight="1" x14ac:dyDescent="0.2">
      <c r="A19" s="25"/>
      <c r="B19" s="26"/>
      <c r="C19" s="423" t="s">
        <v>84</v>
      </c>
      <c r="D19" s="424"/>
      <c r="E19" s="21">
        <v>10</v>
      </c>
      <c r="F19" s="482"/>
      <c r="G19" s="483"/>
      <c r="H19" s="483"/>
      <c r="I19" s="484"/>
      <c r="J19" s="129"/>
      <c r="K19" s="22" t="str">
        <f>IF(J19&gt;E19,"Fehler","")</f>
        <v/>
      </c>
    </row>
    <row r="20" spans="1:11" s="5" customFormat="1" ht="35.1" customHeight="1" x14ac:dyDescent="0.2">
      <c r="A20" s="25"/>
      <c r="B20" s="26"/>
      <c r="C20" s="423" t="s">
        <v>85</v>
      </c>
      <c r="D20" s="424"/>
      <c r="E20" s="21">
        <v>10</v>
      </c>
      <c r="F20" s="482"/>
      <c r="G20" s="483"/>
      <c r="H20" s="483"/>
      <c r="I20" s="484"/>
      <c r="J20" s="129"/>
      <c r="K20" s="22" t="str">
        <f>IF(J20&gt;E20,"Fehler","")</f>
        <v/>
      </c>
    </row>
    <row r="21" spans="1:11" s="5" customFormat="1" ht="39.950000000000003" customHeight="1" thickBot="1" x14ac:dyDescent="0.25">
      <c r="A21" s="25"/>
      <c r="B21" s="26"/>
      <c r="C21" s="425" t="s">
        <v>86</v>
      </c>
      <c r="D21" s="426"/>
      <c r="E21" s="15">
        <v>10</v>
      </c>
      <c r="F21" s="432"/>
      <c r="G21" s="433"/>
      <c r="H21" s="433"/>
      <c r="I21" s="434"/>
      <c r="J21" s="126"/>
      <c r="K21" s="23">
        <f>IF(J17&gt;E17,"Fehler",IF(J18&gt;E18,"Fehler",IF(J19&gt;E19,"Fehler",IF(J20&gt;E20,"Fehler",IF(J21&gt;E21,"Fehler",SUM(J17:J21))))))</f>
        <v>0</v>
      </c>
    </row>
    <row r="22" spans="1:11" s="5" customFormat="1" ht="47.1" customHeight="1" thickBot="1" x14ac:dyDescent="0.25">
      <c r="A22" s="410" t="s">
        <v>92</v>
      </c>
      <c r="B22" s="420"/>
      <c r="C22" s="444" t="s">
        <v>93</v>
      </c>
      <c r="D22" s="444"/>
      <c r="E22" s="27">
        <v>10</v>
      </c>
      <c r="F22" s="446"/>
      <c r="G22" s="446"/>
      <c r="H22" s="446"/>
      <c r="I22" s="446"/>
      <c r="J22" s="131"/>
      <c r="K22" s="16">
        <f>IF(J22&gt;E22,"Fehler",SUM(J22))</f>
        <v>0</v>
      </c>
    </row>
    <row r="23" spans="1:11" s="5" customFormat="1" ht="39" customHeight="1" thickBot="1" x14ac:dyDescent="0.25">
      <c r="A23" s="421" t="s">
        <v>95</v>
      </c>
      <c r="B23" s="448"/>
      <c r="C23" s="445" t="s">
        <v>96</v>
      </c>
      <c r="D23" s="445"/>
      <c r="E23" s="17">
        <v>10</v>
      </c>
      <c r="F23" s="447"/>
      <c r="G23" s="447"/>
      <c r="H23" s="447"/>
      <c r="I23" s="447"/>
      <c r="J23" s="127"/>
      <c r="K23" s="16">
        <f>IF(J23&gt;E23,"Fehler",SUM(J23))</f>
        <v>0</v>
      </c>
    </row>
    <row r="24" spans="1:11" s="5" customFormat="1" ht="45.75" customHeight="1" thickBot="1" x14ac:dyDescent="0.25">
      <c r="A24" s="416" t="s">
        <v>98</v>
      </c>
      <c r="B24" s="428"/>
      <c r="C24" s="443"/>
      <c r="D24" s="107" t="s">
        <v>99</v>
      </c>
      <c r="E24" s="427" t="s">
        <v>100</v>
      </c>
      <c r="F24" s="443"/>
      <c r="G24" s="443"/>
      <c r="H24" s="28">
        <f>IF(K10="Fehler","Fehler",IF(K11="Fehler","Fehler",IF(K14="Fehler","Fehler",IF(K16="Fehler","Fehler",IF(K21="Fehler","Fehler",IF(K22="Fehler","Fehler",IF(K23="Fehler","Fehler",SUM(J10:J23))))))))</f>
        <v>0</v>
      </c>
      <c r="I24" s="107" t="s">
        <v>101</v>
      </c>
      <c r="J24" s="29" t="s">
        <v>102</v>
      </c>
      <c r="K24" s="30" t="str">
        <f>IF(H24="Fehler","Fehler",IF(SUM(K10:K23)=0,"",ROUND(SUM(((H24/100)*5)+1)*2,0)/2))</f>
        <v/>
      </c>
    </row>
    <row r="25" spans="1:11" s="12" customFormat="1" ht="26.25" customHeight="1" x14ac:dyDescent="0.2">
      <c r="A25" s="31" t="s">
        <v>103</v>
      </c>
      <c r="B25" s="585"/>
      <c r="C25" s="585"/>
      <c r="D25" s="585"/>
      <c r="E25" s="32"/>
      <c r="F25" s="33" t="s">
        <v>104</v>
      </c>
      <c r="G25" s="586"/>
      <c r="H25" s="586"/>
      <c r="I25" s="586"/>
      <c r="J25" s="586"/>
      <c r="K25" s="586"/>
    </row>
    <row r="26" spans="1:11" s="12" customFormat="1" ht="15" customHeight="1" x14ac:dyDescent="0.2">
      <c r="A26" s="31" t="s">
        <v>105</v>
      </c>
      <c r="B26" s="31"/>
      <c r="C26" s="31"/>
      <c r="D26" s="31"/>
      <c r="E26" s="34"/>
      <c r="F26" s="31" t="s">
        <v>106</v>
      </c>
      <c r="G26" s="31"/>
      <c r="H26" s="31"/>
      <c r="I26" s="31"/>
      <c r="J26" s="34"/>
      <c r="K26" s="34"/>
    </row>
    <row r="27" spans="1:11" s="105" customFormat="1" ht="24.75" customHeight="1" x14ac:dyDescent="0.2">
      <c r="A27" s="584" t="s">
        <v>4</v>
      </c>
      <c r="B27" s="584"/>
      <c r="C27" s="584"/>
      <c r="D27" s="584"/>
      <c r="E27" s="35"/>
      <c r="F27" s="584" t="s">
        <v>0</v>
      </c>
      <c r="G27" s="584"/>
      <c r="H27" s="584"/>
      <c r="I27" s="584"/>
      <c r="J27" s="584"/>
      <c r="K27" s="584"/>
    </row>
    <row r="28" spans="1:11" s="12" customFormat="1" ht="36.75" customHeight="1" x14ac:dyDescent="0.2">
      <c r="A28" s="442" t="s">
        <v>107</v>
      </c>
      <c r="B28" s="442"/>
      <c r="C28" s="442"/>
      <c r="D28" s="442"/>
      <c r="E28" s="442"/>
      <c r="F28" s="442"/>
      <c r="G28" s="442"/>
      <c r="H28" s="442"/>
      <c r="I28" s="442"/>
      <c r="J28" s="442"/>
      <c r="K28" s="442"/>
    </row>
    <row r="29" spans="1:11" s="109" customFormat="1" x14ac:dyDescent="0.2">
      <c r="E29" s="110"/>
      <c r="J29" s="110"/>
      <c r="K29" s="110"/>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R6NmnOp7+9Lf015k7fUU2xwrOarq+SHU5YF29P/ckOV5yXaYlJBsLg306JFjt97gxTxPW+oNXtOTMye8MJqtAQ==" saltValue="LCZEiASVhEp1zerJiZ02hg==" spinCount="100000" sheet="1" objects="1" scenarios="1" selectLockedCells="1" pivotTables="0"/>
  <mergeCells count="64">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A11:B11"/>
    <mergeCell ref="C11:D11"/>
    <mergeCell ref="F11:I11"/>
    <mergeCell ref="A12:B14"/>
    <mergeCell ref="C12:D12"/>
    <mergeCell ref="F12:I12"/>
    <mergeCell ref="C13:D13"/>
    <mergeCell ref="F13:I13"/>
    <mergeCell ref="C14:D14"/>
    <mergeCell ref="F14:I14"/>
    <mergeCell ref="A10:B10"/>
    <mergeCell ref="C10:D10"/>
    <mergeCell ref="F10:I10"/>
    <mergeCell ref="C19:D19"/>
    <mergeCell ref="F19:I19"/>
    <mergeCell ref="A15:B15"/>
    <mergeCell ref="C15:D15"/>
    <mergeCell ref="F15:I15"/>
    <mergeCell ref="A16:B16"/>
    <mergeCell ref="C16:D16"/>
    <mergeCell ref="F16:I16"/>
    <mergeCell ref="A17:B17"/>
    <mergeCell ref="C17:D17"/>
    <mergeCell ref="F17:I17"/>
    <mergeCell ref="C18:D18"/>
    <mergeCell ref="F18:I18"/>
    <mergeCell ref="C20:D20"/>
    <mergeCell ref="F20:I20"/>
    <mergeCell ref="C21:D21"/>
    <mergeCell ref="F21:I21"/>
    <mergeCell ref="A22:B22"/>
    <mergeCell ref="C22:D22"/>
    <mergeCell ref="F22:I22"/>
    <mergeCell ref="A27:D27"/>
    <mergeCell ref="F27:K27"/>
    <mergeCell ref="A28:K28"/>
    <mergeCell ref="A23:B23"/>
    <mergeCell ref="C23:D23"/>
    <mergeCell ref="F23:I23"/>
    <mergeCell ref="A24:C24"/>
    <mergeCell ref="E24:G24"/>
    <mergeCell ref="B25:D25"/>
    <mergeCell ref="G25:K25"/>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ignoredErrors>
    <ignoredError sqref="K14 K1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Line="0" autoPict="0">
                <anchor moveWithCells="1">
                  <from>
                    <xdr:col>2</xdr:col>
                    <xdr:colOff>47625</xdr:colOff>
                    <xdr:row>5</xdr:row>
                    <xdr:rowOff>9525</xdr:rowOff>
                  </from>
                  <to>
                    <xdr:col>2</xdr:col>
                    <xdr:colOff>381000</xdr:colOff>
                    <xdr:row>6</xdr:row>
                    <xdr:rowOff>0</xdr:rowOff>
                  </to>
                </anchor>
              </controlPr>
            </control>
          </mc:Choice>
        </mc:AlternateContent>
        <mc:AlternateContent xmlns:mc="http://schemas.openxmlformats.org/markup-compatibility/2006">
          <mc:Choice Requires="x14">
            <control shapeId="131074" r:id="rId5" name="Check Box 2">
              <controlPr defaultSize="0" autoLine="0" autoPict="0">
                <anchor moveWithCells="1">
                  <from>
                    <xdr:col>2</xdr:col>
                    <xdr:colOff>47625</xdr:colOff>
                    <xdr:row>5</xdr:row>
                    <xdr:rowOff>200025</xdr:rowOff>
                  </from>
                  <to>
                    <xdr:col>2</xdr:col>
                    <xdr:colOff>381000</xdr:colOff>
                    <xdr:row>6</xdr:row>
                    <xdr:rowOff>190500</xdr:rowOff>
                  </to>
                </anchor>
              </controlPr>
            </control>
          </mc:Choice>
        </mc:AlternateContent>
        <mc:AlternateContent xmlns:mc="http://schemas.openxmlformats.org/markup-compatibility/2006">
          <mc:Choice Requires="x14">
            <control shapeId="131075" r:id="rId6" name="Check Box 3">
              <controlPr defaultSize="0" autoLine="0" autoPict="0">
                <anchor moveWithCells="1">
                  <from>
                    <xdr:col>4</xdr:col>
                    <xdr:colOff>47625</xdr:colOff>
                    <xdr:row>5</xdr:row>
                    <xdr:rowOff>9525</xdr:rowOff>
                  </from>
                  <to>
                    <xdr:col>4</xdr:col>
                    <xdr:colOff>381000</xdr:colOff>
                    <xdr:row>6</xdr:row>
                    <xdr:rowOff>0</xdr:rowOff>
                  </to>
                </anchor>
              </controlPr>
            </control>
          </mc:Choice>
        </mc:AlternateContent>
        <mc:AlternateContent xmlns:mc="http://schemas.openxmlformats.org/markup-compatibility/2006">
          <mc:Choice Requires="x14">
            <control shapeId="131076" r:id="rId7" name="Check Box 4">
              <controlPr defaultSize="0" autoLine="0" autoPict="0">
                <anchor moveWithCells="1">
                  <from>
                    <xdr:col>4</xdr:col>
                    <xdr:colOff>47625</xdr:colOff>
                    <xdr:row>5</xdr:row>
                    <xdr:rowOff>200025</xdr:rowOff>
                  </from>
                  <to>
                    <xdr:col>4</xdr:col>
                    <xdr:colOff>381000</xdr:colOff>
                    <xdr:row>6</xdr:row>
                    <xdr:rowOff>190500</xdr:rowOff>
                  </to>
                </anchor>
              </controlPr>
            </control>
          </mc:Choice>
        </mc:AlternateContent>
        <mc:AlternateContent xmlns:mc="http://schemas.openxmlformats.org/markup-compatibility/2006">
          <mc:Choice Requires="x14">
            <control shapeId="131077"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5D8DE-A3A7-4FFD-8350-5DD1D89A19D5}">
  <sheetPr>
    <tabColor theme="8" tint="0.39997558519241921"/>
  </sheetPr>
  <dimension ref="A1:K37"/>
  <sheetViews>
    <sheetView topLeftCell="A16" zoomScaleNormal="100" workbookViewId="0">
      <selection activeCell="D16" sqref="D16"/>
    </sheetView>
  </sheetViews>
  <sheetFormatPr baseColWidth="10" defaultRowHeight="12.75" x14ac:dyDescent="0.2"/>
  <cols>
    <col min="1" max="1" width="7.85546875" style="100" customWidth="1"/>
    <col min="2" max="2" width="14.42578125" style="100" customWidth="1"/>
    <col min="3" max="3" width="8.5703125" style="100" customWidth="1"/>
    <col min="4" max="6" width="8.7109375" style="100" customWidth="1"/>
    <col min="7" max="7" width="14.7109375" style="100" customWidth="1"/>
    <col min="8" max="8" width="15.28515625" style="100" customWidth="1"/>
    <col min="9" max="9" width="9" style="100" customWidth="1"/>
    <col min="10" max="10" width="17.42578125" style="100" customWidth="1"/>
    <col min="11" max="11" width="5.140625" style="100" customWidth="1"/>
    <col min="12" max="12" width="24.28515625" style="100" customWidth="1"/>
    <col min="13" max="16384" width="11.42578125" style="100"/>
  </cols>
  <sheetData>
    <row r="1" spans="1:11" ht="24" thickBot="1" x14ac:dyDescent="0.25">
      <c r="A1" s="490" t="s">
        <v>207</v>
      </c>
      <c r="B1" s="491"/>
      <c r="C1" s="492"/>
      <c r="D1" s="492"/>
      <c r="E1" s="492"/>
      <c r="F1" s="492"/>
      <c r="G1" s="492"/>
      <c r="H1" s="492"/>
      <c r="I1" s="492"/>
      <c r="J1" s="493"/>
    </row>
    <row r="2" spans="1:11" ht="24.75" customHeight="1" x14ac:dyDescent="0.2">
      <c r="A2" s="494" t="s">
        <v>164</v>
      </c>
      <c r="B2" s="495"/>
      <c r="C2" s="487" t="str">
        <f>IF('1. Sem. a'!C2="","",'1. Sem. a'!C2:K2)</f>
        <v/>
      </c>
      <c r="D2" s="488"/>
      <c r="E2" s="488"/>
      <c r="F2" s="488"/>
      <c r="G2" s="488"/>
      <c r="H2" s="488"/>
      <c r="I2" s="488"/>
      <c r="J2" s="489"/>
      <c r="K2" s="132"/>
    </row>
    <row r="3" spans="1:11" ht="24.75" customHeight="1" x14ac:dyDescent="0.2">
      <c r="A3" s="485" t="s">
        <v>165</v>
      </c>
      <c r="B3" s="486"/>
      <c r="C3" s="487" t="str">
        <f>IF('1. Sem. a'!C3="","",'1. Sem. a'!C3:K3)</f>
        <v/>
      </c>
      <c r="D3" s="488"/>
      <c r="E3" s="488"/>
      <c r="F3" s="488"/>
      <c r="G3" s="488"/>
      <c r="H3" s="488"/>
      <c r="I3" s="488"/>
      <c r="J3" s="489"/>
      <c r="K3" s="132"/>
    </row>
    <row r="4" spans="1:11" ht="24.75" customHeight="1" x14ac:dyDescent="0.2">
      <c r="A4" s="485" t="s">
        <v>167</v>
      </c>
      <c r="B4" s="486"/>
      <c r="C4" s="487" t="str">
        <f>IF('1. Sem. a'!C4="","",'1. Sem. a'!C4:K4)</f>
        <v/>
      </c>
      <c r="D4" s="488"/>
      <c r="E4" s="488"/>
      <c r="F4" s="488"/>
      <c r="G4" s="488"/>
      <c r="H4" s="488"/>
      <c r="I4" s="488"/>
      <c r="J4" s="489"/>
      <c r="K4" s="132"/>
    </row>
    <row r="5" spans="1:11" ht="24.75" customHeight="1" thickBot="1" x14ac:dyDescent="0.25">
      <c r="A5" s="499" t="s">
        <v>166</v>
      </c>
      <c r="B5" s="500"/>
      <c r="C5" s="133" t="s">
        <v>157</v>
      </c>
      <c r="D5" s="501"/>
      <c r="E5" s="501"/>
      <c r="F5" s="501"/>
      <c r="G5" s="134" t="s">
        <v>158</v>
      </c>
      <c r="H5" s="501"/>
      <c r="I5" s="501"/>
      <c r="J5" s="502"/>
      <c r="K5" s="135"/>
    </row>
    <row r="6" spans="1:11" ht="13.5" thickBot="1" x14ac:dyDescent="0.25">
      <c r="A6" s="503" t="s">
        <v>168</v>
      </c>
      <c r="B6" s="503"/>
      <c r="C6" s="136"/>
      <c r="D6" s="136"/>
      <c r="E6" s="137"/>
      <c r="F6" s="136"/>
      <c r="G6" s="136"/>
      <c r="H6" s="136"/>
      <c r="I6" s="138"/>
      <c r="J6" s="139"/>
    </row>
    <row r="7" spans="1:11" x14ac:dyDescent="0.2">
      <c r="A7" s="504" t="s">
        <v>169</v>
      </c>
      <c r="B7" s="505"/>
      <c r="C7" s="506" t="s">
        <v>170</v>
      </c>
      <c r="D7" s="507"/>
      <c r="E7" s="507"/>
      <c r="F7" s="507"/>
      <c r="G7" s="507"/>
      <c r="H7" s="507"/>
      <c r="I7" s="507"/>
      <c r="J7" s="140" t="s">
        <v>171</v>
      </c>
    </row>
    <row r="8" spans="1:11" x14ac:dyDescent="0.2">
      <c r="A8" s="513" t="s">
        <v>159</v>
      </c>
      <c r="B8" s="514"/>
      <c r="C8" s="515" t="s">
        <v>172</v>
      </c>
      <c r="D8" s="516"/>
      <c r="E8" s="516"/>
      <c r="F8" s="516"/>
      <c r="G8" s="516"/>
      <c r="H8" s="516"/>
      <c r="I8" s="516"/>
      <c r="J8" s="141">
        <v>6</v>
      </c>
    </row>
    <row r="9" spans="1:11" x14ac:dyDescent="0.2">
      <c r="A9" s="513" t="s">
        <v>160</v>
      </c>
      <c r="B9" s="514"/>
      <c r="C9" s="515" t="s">
        <v>173</v>
      </c>
      <c r="D9" s="516"/>
      <c r="E9" s="516"/>
      <c r="F9" s="516"/>
      <c r="G9" s="516"/>
      <c r="H9" s="516"/>
      <c r="I9" s="516"/>
      <c r="J9" s="141">
        <v>5</v>
      </c>
    </row>
    <row r="10" spans="1:11" x14ac:dyDescent="0.2">
      <c r="A10" s="513" t="s">
        <v>161</v>
      </c>
      <c r="B10" s="514"/>
      <c r="C10" s="515" t="s">
        <v>174</v>
      </c>
      <c r="D10" s="516"/>
      <c r="E10" s="516"/>
      <c r="F10" s="516"/>
      <c r="G10" s="516"/>
      <c r="H10" s="516"/>
      <c r="I10" s="516"/>
      <c r="J10" s="141">
        <v>4</v>
      </c>
    </row>
    <row r="11" spans="1:11" ht="13.5" thickBot="1" x14ac:dyDescent="0.25">
      <c r="A11" s="513" t="s">
        <v>162</v>
      </c>
      <c r="B11" s="514"/>
      <c r="C11" s="517" t="s">
        <v>175</v>
      </c>
      <c r="D11" s="518"/>
      <c r="E11" s="518"/>
      <c r="F11" s="518"/>
      <c r="G11" s="518"/>
      <c r="H11" s="518"/>
      <c r="I11" s="518"/>
      <c r="J11" s="142">
        <v>3</v>
      </c>
    </row>
    <row r="12" spans="1:11" ht="27" customHeight="1" thickBot="1" x14ac:dyDescent="0.25">
      <c r="A12" s="292" t="s">
        <v>176</v>
      </c>
      <c r="B12" s="292"/>
      <c r="C12" s="519"/>
      <c r="D12" s="519"/>
      <c r="E12" s="519"/>
      <c r="F12" s="519"/>
      <c r="G12" s="519"/>
      <c r="H12" s="519"/>
      <c r="I12" s="519"/>
      <c r="J12" s="519"/>
    </row>
    <row r="13" spans="1:11" ht="25.5" x14ac:dyDescent="0.2">
      <c r="A13" s="520" t="s">
        <v>177</v>
      </c>
      <c r="B13" s="521"/>
      <c r="C13" s="522"/>
      <c r="D13" s="143" t="s">
        <v>178</v>
      </c>
      <c r="E13" s="144" t="s">
        <v>179</v>
      </c>
      <c r="F13" s="144" t="s">
        <v>180</v>
      </c>
      <c r="G13" s="523" t="s">
        <v>181</v>
      </c>
      <c r="H13" s="523"/>
      <c r="I13" s="524"/>
      <c r="J13" s="525"/>
    </row>
    <row r="14" spans="1:11" ht="24.75" customHeight="1" x14ac:dyDescent="0.2">
      <c r="A14" s="508" t="s">
        <v>182</v>
      </c>
      <c r="B14" s="509"/>
      <c r="C14" s="510"/>
      <c r="D14" s="176"/>
      <c r="E14" s="145">
        <v>3</v>
      </c>
      <c r="F14" s="146" t="str">
        <f>IF(D14="","",IF(D14&gt;6,"Fehler",SUM(D14*E14)))</f>
        <v/>
      </c>
      <c r="G14" s="511"/>
      <c r="H14" s="511"/>
      <c r="I14" s="511"/>
      <c r="J14" s="512"/>
    </row>
    <row r="15" spans="1:11" ht="24.75" customHeight="1" x14ac:dyDescent="0.2">
      <c r="A15" s="508" t="s">
        <v>183</v>
      </c>
      <c r="B15" s="509"/>
      <c r="C15" s="510"/>
      <c r="D15" s="176"/>
      <c r="E15" s="145">
        <v>1</v>
      </c>
      <c r="F15" s="146" t="str">
        <f>IF(D15="","",IF(D15&gt;6,"Fehler",SUM(D15*E15)))</f>
        <v/>
      </c>
      <c r="G15" s="511"/>
      <c r="H15" s="511"/>
      <c r="I15" s="511"/>
      <c r="J15" s="512"/>
    </row>
    <row r="16" spans="1:11" ht="24.75" customHeight="1" x14ac:dyDescent="0.2">
      <c r="A16" s="508" t="s">
        <v>184</v>
      </c>
      <c r="B16" s="509"/>
      <c r="C16" s="510"/>
      <c r="D16" s="176"/>
      <c r="E16" s="145">
        <v>1</v>
      </c>
      <c r="F16" s="146" t="str">
        <f>IF(D16="","",IF(D16&gt;6,"Fehler",SUM(D16*E16)))</f>
        <v/>
      </c>
      <c r="G16" s="511"/>
      <c r="H16" s="511"/>
      <c r="I16" s="511"/>
      <c r="J16" s="512"/>
    </row>
    <row r="17" spans="1:10" ht="24.75" customHeight="1" x14ac:dyDescent="0.2">
      <c r="A17" s="508" t="s">
        <v>185</v>
      </c>
      <c r="B17" s="509"/>
      <c r="C17" s="510"/>
      <c r="D17" s="176"/>
      <c r="E17" s="145">
        <v>1</v>
      </c>
      <c r="F17" s="146" t="str">
        <f>IF(D17="","",IF(D17&gt;6,"Fehler",SUM(D17*E17)))</f>
        <v/>
      </c>
      <c r="G17" s="511"/>
      <c r="H17" s="511"/>
      <c r="I17" s="511"/>
      <c r="J17" s="512"/>
    </row>
    <row r="18" spans="1:10" ht="24.75" customHeight="1" thickBot="1" x14ac:dyDescent="0.25">
      <c r="A18" s="527" t="s">
        <v>186</v>
      </c>
      <c r="B18" s="528"/>
      <c r="C18" s="529"/>
      <c r="D18" s="146" t="str">
        <f>'Sem. 1 -5'!F21</f>
        <v/>
      </c>
      <c r="E18" s="147">
        <v>3</v>
      </c>
      <c r="F18" s="146" t="str">
        <f>IF(D18="","",IF(D18&gt;6,"Fehler",SUM(D18*E18)))</f>
        <v/>
      </c>
      <c r="G18" s="530"/>
      <c r="H18" s="530"/>
      <c r="I18" s="530"/>
      <c r="J18" s="531"/>
    </row>
    <row r="19" spans="1:10" x14ac:dyDescent="0.2">
      <c r="A19" s="388" t="s">
        <v>187</v>
      </c>
      <c r="B19" s="388"/>
      <c r="C19" s="388"/>
      <c r="D19" s="388"/>
      <c r="E19" s="388"/>
      <c r="F19" s="388"/>
      <c r="G19" s="388"/>
      <c r="H19" s="388"/>
      <c r="I19" s="388"/>
      <c r="J19" s="388"/>
    </row>
    <row r="20" spans="1:10" ht="15" customHeight="1" thickBot="1" x14ac:dyDescent="0.25">
      <c r="A20" s="532" t="s">
        <v>188</v>
      </c>
      <c r="B20" s="532"/>
      <c r="C20" s="532"/>
      <c r="D20" s="532"/>
      <c r="E20" s="532"/>
      <c r="F20" s="532"/>
      <c r="G20" s="532"/>
      <c r="H20" s="532"/>
      <c r="I20" s="532"/>
      <c r="J20" s="532"/>
    </row>
    <row r="21" spans="1:10" x14ac:dyDescent="0.2">
      <c r="A21" s="533" t="s">
        <v>189</v>
      </c>
      <c r="B21" s="534"/>
      <c r="C21" s="534"/>
      <c r="D21" s="534"/>
      <c r="E21" s="534"/>
      <c r="F21" s="534"/>
      <c r="G21" s="534"/>
      <c r="H21" s="535"/>
      <c r="I21" s="148" t="s">
        <v>102</v>
      </c>
      <c r="J21" s="149" t="str">
        <f>IF(SUM(F14:F18)=0,"",SUM(F14:F18))</f>
        <v/>
      </c>
    </row>
    <row r="22" spans="1:10" x14ac:dyDescent="0.2">
      <c r="A22" s="526" t="s">
        <v>190</v>
      </c>
      <c r="B22" s="509"/>
      <c r="C22" s="509"/>
      <c r="D22" s="509"/>
      <c r="E22" s="509"/>
      <c r="F22" s="509"/>
      <c r="G22" s="509"/>
      <c r="H22" s="510"/>
      <c r="I22" s="150" t="s">
        <v>102</v>
      </c>
      <c r="J22" s="151" t="str">
        <f>IF(J21="","",SUM(J21/9))</f>
        <v/>
      </c>
    </row>
    <row r="23" spans="1:10" ht="13.5" thickBot="1" x14ac:dyDescent="0.25">
      <c r="A23" s="540" t="s">
        <v>191</v>
      </c>
      <c r="B23" s="541"/>
      <c r="C23" s="541"/>
      <c r="D23" s="541"/>
      <c r="E23" s="541"/>
      <c r="F23" s="541"/>
      <c r="G23" s="541"/>
      <c r="H23" s="542"/>
      <c r="I23" s="152" t="s">
        <v>102</v>
      </c>
      <c r="J23" s="153" t="str">
        <f>IF(J21="","",ROUND((J22)*2,0)/2)</f>
        <v/>
      </c>
    </row>
    <row r="24" spans="1:10" ht="15" x14ac:dyDescent="0.25">
      <c r="A24" s="543" t="s">
        <v>192</v>
      </c>
      <c r="B24" s="543"/>
      <c r="C24" s="543"/>
      <c r="D24" s="543"/>
      <c r="E24" s="154"/>
      <c r="F24" s="154"/>
      <c r="G24" s="154"/>
      <c r="H24" s="154"/>
      <c r="I24" s="154"/>
      <c r="J24" s="154"/>
    </row>
    <row r="25" spans="1:10" ht="46.5" customHeight="1" x14ac:dyDescent="0.2">
      <c r="A25" s="285" t="s">
        <v>193</v>
      </c>
      <c r="B25" s="285"/>
      <c r="C25" s="285"/>
      <c r="D25" s="285"/>
      <c r="E25" s="285"/>
      <c r="F25" s="285"/>
      <c r="G25" s="285"/>
      <c r="H25" s="285"/>
      <c r="I25" s="285"/>
      <c r="J25" s="285"/>
    </row>
    <row r="26" spans="1:10" ht="30" customHeight="1" x14ac:dyDescent="0.2">
      <c r="A26" s="155" t="s">
        <v>204</v>
      </c>
      <c r="B26" s="544" t="str">
        <f>IF('[1]1. Sem. a'!$B$24="","",'[1]1. Sem. a'!$B$24:$D$24)</f>
        <v/>
      </c>
      <c r="C26" s="544"/>
      <c r="D26" s="544"/>
      <c r="E26" s="544"/>
      <c r="F26" s="156" t="s">
        <v>205</v>
      </c>
      <c r="G26" s="545"/>
      <c r="H26" s="546"/>
      <c r="I26" s="546"/>
      <c r="J26" s="546"/>
    </row>
    <row r="27" spans="1:10" ht="30" customHeight="1" x14ac:dyDescent="0.2">
      <c r="A27" s="155" t="s">
        <v>105</v>
      </c>
      <c r="B27" s="155"/>
      <c r="C27" s="155"/>
      <c r="D27" s="155"/>
      <c r="E27" s="157"/>
      <c r="F27" s="155"/>
      <c r="G27" s="547"/>
      <c r="H27" s="548"/>
      <c r="I27" s="548"/>
      <c r="J27" s="548"/>
    </row>
    <row r="28" spans="1:10" ht="30" customHeight="1" x14ac:dyDescent="0.2">
      <c r="A28" s="155" t="s">
        <v>106</v>
      </c>
      <c r="B28" s="155"/>
      <c r="C28" s="139"/>
      <c r="D28" s="139"/>
      <c r="E28" s="158"/>
      <c r="F28" s="139"/>
      <c r="G28" s="549"/>
      <c r="H28" s="550"/>
      <c r="I28" s="550"/>
      <c r="J28" s="550"/>
    </row>
    <row r="29" spans="1:10" ht="30" customHeight="1" x14ac:dyDescent="0.2">
      <c r="A29" s="544" t="s">
        <v>206</v>
      </c>
      <c r="B29" s="544"/>
      <c r="C29" s="551"/>
      <c r="D29" s="551"/>
      <c r="E29" s="551"/>
      <c r="F29" s="551"/>
      <c r="G29" s="549"/>
      <c r="H29" s="550"/>
      <c r="I29" s="550"/>
      <c r="J29" s="550"/>
    </row>
    <row r="30" spans="1:10" ht="27.75" customHeight="1" x14ac:dyDescent="0.2">
      <c r="A30" s="552" t="s">
        <v>194</v>
      </c>
      <c r="B30" s="552"/>
      <c r="C30" s="139"/>
      <c r="D30" s="155"/>
      <c r="E30" s="155"/>
      <c r="F30" s="139"/>
      <c r="G30" s="159"/>
      <c r="H30" s="159"/>
      <c r="I30" s="155"/>
      <c r="J30" s="139"/>
    </row>
    <row r="31" spans="1:10" ht="62.25" customHeight="1" thickBot="1" x14ac:dyDescent="0.25">
      <c r="A31" s="285" t="s">
        <v>195</v>
      </c>
      <c r="B31" s="285"/>
      <c r="C31" s="285"/>
      <c r="D31" s="285"/>
      <c r="E31" s="285"/>
      <c r="F31" s="285"/>
      <c r="G31" s="285"/>
      <c r="H31" s="285"/>
      <c r="I31" s="285"/>
      <c r="J31" s="285"/>
    </row>
    <row r="32" spans="1:10" ht="42.75" customHeight="1" x14ac:dyDescent="0.2">
      <c r="A32" s="360" t="s">
        <v>196</v>
      </c>
      <c r="B32" s="536"/>
      <c r="C32" s="361"/>
      <c r="D32" s="537" t="s">
        <v>197</v>
      </c>
      <c r="E32" s="538"/>
      <c r="F32" s="538"/>
      <c r="G32" s="538"/>
      <c r="H32" s="538"/>
      <c r="I32" s="538"/>
      <c r="J32" s="539"/>
    </row>
    <row r="33" spans="1:10" ht="12.75" customHeight="1" x14ac:dyDescent="0.2">
      <c r="A33" s="571"/>
      <c r="B33" s="572"/>
      <c r="C33" s="573"/>
      <c r="D33" s="556" t="s">
        <v>198</v>
      </c>
      <c r="E33" s="557"/>
      <c r="F33" s="557"/>
      <c r="G33" s="558"/>
      <c r="H33" s="562" t="s">
        <v>201</v>
      </c>
      <c r="I33" s="563"/>
      <c r="J33" s="564"/>
    </row>
    <row r="34" spans="1:10" ht="13.5" x14ac:dyDescent="0.2">
      <c r="A34" s="36"/>
      <c r="B34" s="36"/>
      <c r="C34" s="36"/>
      <c r="D34" s="559" t="s">
        <v>199</v>
      </c>
      <c r="E34" s="560"/>
      <c r="F34" s="560"/>
      <c r="G34" s="561"/>
      <c r="H34" s="565" t="s">
        <v>202</v>
      </c>
      <c r="I34" s="566"/>
      <c r="J34" s="567"/>
    </row>
    <row r="35" spans="1:10" x14ac:dyDescent="0.2">
      <c r="A35" s="571"/>
      <c r="B35" s="572"/>
      <c r="C35" s="573"/>
      <c r="D35" s="559" t="s">
        <v>200</v>
      </c>
      <c r="E35" s="560"/>
      <c r="F35" s="560"/>
      <c r="G35" s="561"/>
      <c r="H35" s="160"/>
      <c r="I35" s="160"/>
      <c r="J35" s="161"/>
    </row>
    <row r="36" spans="1:10" ht="13.5" thickBot="1" x14ac:dyDescent="0.25">
      <c r="A36" s="553"/>
      <c r="B36" s="554"/>
      <c r="C36" s="555"/>
      <c r="D36" s="568" t="s">
        <v>203</v>
      </c>
      <c r="E36" s="569"/>
      <c r="F36" s="569"/>
      <c r="G36" s="569"/>
      <c r="H36" s="569"/>
      <c r="I36" s="569"/>
      <c r="J36" s="570"/>
    </row>
    <row r="37" spans="1:10" x14ac:dyDescent="0.2">
      <c r="A37" s="36"/>
      <c r="B37" s="36"/>
      <c r="C37" s="36"/>
      <c r="D37" s="36"/>
      <c r="E37" s="36"/>
      <c r="F37" s="36"/>
      <c r="G37" s="36"/>
      <c r="H37" s="36"/>
      <c r="I37" s="36"/>
      <c r="J37" s="36"/>
    </row>
  </sheetData>
  <sheetProtection algorithmName="SHA-512" hashValue="NfNIHAcqvn/YvHsddGJXWYdbut6En1K9Z/OrOMzf5/qT9r/MjNwE8yV0kuqbb4bOUUjpQobTkKmwcoxYYU9YKw==" saltValue="afPxajpVSL+vPPRmbh4baA==" spinCount="100000" sheet="1" objects="1" scenarios="1" selectLockedCells="1" pivotTables="0"/>
  <mergeCells count="60">
    <mergeCell ref="A36:C36"/>
    <mergeCell ref="D36:J36"/>
    <mergeCell ref="A33:C33"/>
    <mergeCell ref="D33:G33"/>
    <mergeCell ref="H33:J33"/>
    <mergeCell ref="D34:G34"/>
    <mergeCell ref="H34:J34"/>
    <mergeCell ref="A35:C35"/>
    <mergeCell ref="D35:G35"/>
    <mergeCell ref="A32:C32"/>
    <mergeCell ref="D32:J32"/>
    <mergeCell ref="A23:H23"/>
    <mergeCell ref="A24:D24"/>
    <mergeCell ref="A25:J25"/>
    <mergeCell ref="B26:E26"/>
    <mergeCell ref="G26:J26"/>
    <mergeCell ref="G27:J27"/>
    <mergeCell ref="G28:J28"/>
    <mergeCell ref="A29:F29"/>
    <mergeCell ref="G29:J29"/>
    <mergeCell ref="A30:B30"/>
    <mergeCell ref="A31:J31"/>
    <mergeCell ref="A22:H22"/>
    <mergeCell ref="A15:C15"/>
    <mergeCell ref="G15:J15"/>
    <mergeCell ref="A16:C16"/>
    <mergeCell ref="G16:J16"/>
    <mergeCell ref="A17:C17"/>
    <mergeCell ref="G17:J17"/>
    <mergeCell ref="A18:C18"/>
    <mergeCell ref="G18:J18"/>
    <mergeCell ref="A19:J19"/>
    <mergeCell ref="A20:J20"/>
    <mergeCell ref="A21:H21"/>
    <mergeCell ref="A14:C14"/>
    <mergeCell ref="G14:J14"/>
    <mergeCell ref="A8:B8"/>
    <mergeCell ref="C8:I8"/>
    <mergeCell ref="A9:B9"/>
    <mergeCell ref="C9:I9"/>
    <mergeCell ref="A10:B10"/>
    <mergeCell ref="C10:I10"/>
    <mergeCell ref="A11:B11"/>
    <mergeCell ref="C11:I11"/>
    <mergeCell ref="A12:J12"/>
    <mergeCell ref="A13:C13"/>
    <mergeCell ref="G13:J13"/>
    <mergeCell ref="A5:B5"/>
    <mergeCell ref="D5:F5"/>
    <mergeCell ref="H5:J5"/>
    <mergeCell ref="A6:B6"/>
    <mergeCell ref="A7:B7"/>
    <mergeCell ref="C7:I7"/>
    <mergeCell ref="A4:B4"/>
    <mergeCell ref="C4:J4"/>
    <mergeCell ref="A1:J1"/>
    <mergeCell ref="A2:B2"/>
    <mergeCell ref="C2:J2"/>
    <mergeCell ref="A3:B3"/>
    <mergeCell ref="C3:J3"/>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8197-3D3D-4855-B073-89F1E95ABFE8}">
  <sheetPr>
    <tabColor theme="7" tint="0.39997558519241921"/>
  </sheetPr>
  <dimension ref="A1:K69"/>
  <sheetViews>
    <sheetView showGridLines="0" topLeftCell="A5" zoomScaleNormal="100" workbookViewId="0">
      <selection activeCell="F9" sqref="F9:I9"/>
    </sheetView>
  </sheetViews>
  <sheetFormatPr baseColWidth="10" defaultColWidth="11.42578125" defaultRowHeight="12.75" x14ac:dyDescent="0.2"/>
  <cols>
    <col min="1" max="1" width="5.7109375" style="36" customWidth="1"/>
    <col min="2" max="2" width="11.7109375" style="36" customWidth="1"/>
    <col min="3" max="4" width="10.7109375" style="36" customWidth="1"/>
    <col min="5" max="5" width="9.28515625" style="37" customWidth="1"/>
    <col min="6" max="6" width="7.42578125" style="36" customWidth="1"/>
    <col min="7" max="7" width="8.140625" style="36" customWidth="1"/>
    <col min="8" max="8" width="7.7109375" style="36" customWidth="1"/>
    <col min="9" max="9" width="11.140625" style="36" customWidth="1"/>
    <col min="10" max="10" width="8.140625" style="37" customWidth="1"/>
    <col min="11" max="11" width="6.7109375" style="37" customWidth="1"/>
    <col min="12" max="16384" width="11.42578125" style="36"/>
  </cols>
  <sheetData>
    <row r="1" spans="1:11" s="64" customFormat="1" ht="28.5" customHeight="1" thickBot="1" x14ac:dyDescent="0.25">
      <c r="A1" s="383" t="s">
        <v>125</v>
      </c>
      <c r="B1" s="384"/>
      <c r="C1" s="605"/>
      <c r="D1" s="605"/>
      <c r="E1" s="605"/>
      <c r="F1" s="605"/>
      <c r="G1" s="605"/>
      <c r="H1" s="605"/>
      <c r="I1" s="605"/>
      <c r="J1" s="605"/>
      <c r="K1" s="606"/>
    </row>
    <row r="2" spans="1:11" s="38" customFormat="1" ht="20.100000000000001" customHeight="1" x14ac:dyDescent="0.2">
      <c r="A2" s="391" t="s">
        <v>47</v>
      </c>
      <c r="B2" s="304"/>
      <c r="C2" s="607" t="str">
        <f>IF('1. Sem. a'!C2="","",'1. Sem. a'!C2:K2)</f>
        <v/>
      </c>
      <c r="D2" s="607"/>
      <c r="E2" s="607"/>
      <c r="F2" s="607"/>
      <c r="G2" s="607"/>
      <c r="H2" s="607"/>
      <c r="I2" s="607"/>
      <c r="J2" s="607"/>
      <c r="K2" s="607"/>
    </row>
    <row r="3" spans="1:11" s="38" customFormat="1" ht="20.100000000000001" customHeight="1" x14ac:dyDescent="0.2">
      <c r="A3" s="392" t="s">
        <v>52</v>
      </c>
      <c r="B3" s="311"/>
      <c r="C3" s="607" t="str">
        <f>IF('1. Sem. a'!C3="","",'1. Sem. a'!C3:K3)</f>
        <v/>
      </c>
      <c r="D3" s="607"/>
      <c r="E3" s="607"/>
      <c r="F3" s="607"/>
      <c r="G3" s="607"/>
      <c r="H3" s="607"/>
      <c r="I3" s="607"/>
      <c r="J3" s="607"/>
      <c r="K3" s="607"/>
    </row>
    <row r="4" spans="1:11" s="38" customFormat="1" ht="20.100000000000001" customHeight="1" x14ac:dyDescent="0.2">
      <c r="A4" s="392" t="s">
        <v>53</v>
      </c>
      <c r="B4" s="311"/>
      <c r="C4" s="603" t="str">
        <f>IF('1. Sem. a'!C4="","",'1. Sem. a'!C4:K4)</f>
        <v/>
      </c>
      <c r="D4" s="604"/>
      <c r="E4" s="604"/>
      <c r="F4" s="604"/>
      <c r="G4" s="604"/>
      <c r="H4" s="604"/>
      <c r="I4" s="604"/>
      <c r="J4" s="604"/>
      <c r="K4" s="604"/>
    </row>
    <row r="5" spans="1:11" s="38" customFormat="1" ht="20.100000000000001" customHeight="1" thickBot="1" x14ac:dyDescent="0.25">
      <c r="A5" s="393" t="s">
        <v>54</v>
      </c>
      <c r="B5" s="306"/>
      <c r="C5" s="600"/>
      <c r="D5" s="601"/>
      <c r="E5" s="601"/>
      <c r="F5" s="601"/>
      <c r="G5" s="601"/>
      <c r="H5" s="601"/>
      <c r="I5" s="601"/>
      <c r="J5" s="601"/>
      <c r="K5" s="602"/>
    </row>
    <row r="6" spans="1:11" s="102" customFormat="1" ht="20.100000000000001" customHeight="1" thickBot="1" x14ac:dyDescent="0.25">
      <c r="A6" s="301" t="s">
        <v>23</v>
      </c>
      <c r="B6" s="302"/>
      <c r="C6" s="387" t="s">
        <v>132</v>
      </c>
      <c r="D6" s="388"/>
      <c r="E6" s="389"/>
      <c r="F6" s="389"/>
      <c r="G6" s="389"/>
      <c r="H6" s="389"/>
      <c r="I6" s="389"/>
      <c r="J6" s="389"/>
      <c r="K6" s="390"/>
    </row>
    <row r="7" spans="1:11" s="102" customFormat="1" ht="25.5" customHeight="1" thickBot="1" x14ac:dyDescent="0.25">
      <c r="A7" s="290" t="s">
        <v>55</v>
      </c>
      <c r="B7" s="365"/>
      <c r="C7" s="333" t="s">
        <v>56</v>
      </c>
      <c r="D7" s="333"/>
      <c r="E7" s="333"/>
      <c r="F7" s="333"/>
      <c r="G7" s="333"/>
      <c r="H7" s="333"/>
      <c r="I7" s="333"/>
      <c r="J7" s="333"/>
      <c r="K7" s="368"/>
    </row>
    <row r="8" spans="1:11" s="38" customFormat="1" ht="30" customHeight="1" thickBot="1" x14ac:dyDescent="0.25">
      <c r="A8" s="290" t="s">
        <v>57</v>
      </c>
      <c r="B8" s="332"/>
      <c r="C8" s="293" t="s">
        <v>58</v>
      </c>
      <c r="D8" s="332"/>
      <c r="E8" s="63" t="s">
        <v>59</v>
      </c>
      <c r="F8" s="293" t="s">
        <v>60</v>
      </c>
      <c r="G8" s="291"/>
      <c r="H8" s="291"/>
      <c r="I8" s="332"/>
      <c r="J8" s="63" t="s">
        <v>61</v>
      </c>
      <c r="K8" s="62" t="s">
        <v>62</v>
      </c>
    </row>
    <row r="9" spans="1:11" s="38" customFormat="1" ht="54" customHeight="1" thickBot="1" x14ac:dyDescent="0.25">
      <c r="A9" s="297" t="s">
        <v>116</v>
      </c>
      <c r="B9" s="298"/>
      <c r="C9" s="334" t="s">
        <v>63</v>
      </c>
      <c r="D9" s="334"/>
      <c r="E9" s="53">
        <v>5</v>
      </c>
      <c r="F9" s="369"/>
      <c r="G9" s="369"/>
      <c r="H9" s="369"/>
      <c r="I9" s="369"/>
      <c r="J9" s="120"/>
      <c r="K9" s="49">
        <f>IF(J9&gt;E9,"Fehler",SUM(J9))</f>
        <v>0</v>
      </c>
    </row>
    <row r="10" spans="1:11" s="38" customFormat="1" ht="63" customHeight="1" thickBot="1" x14ac:dyDescent="0.25">
      <c r="A10" s="286" t="s">
        <v>65</v>
      </c>
      <c r="B10" s="318"/>
      <c r="C10" s="288" t="s">
        <v>66</v>
      </c>
      <c r="D10" s="288"/>
      <c r="E10" s="50">
        <v>5</v>
      </c>
      <c r="F10" s="370"/>
      <c r="G10" s="370"/>
      <c r="H10" s="370"/>
      <c r="I10" s="370"/>
      <c r="J10" s="121"/>
      <c r="K10" s="61">
        <f>IF(J10&gt;E10,"Fehler",SUM(J10))</f>
        <v>0</v>
      </c>
    </row>
    <row r="11" spans="1:11" s="38" customFormat="1" ht="39" customHeight="1" x14ac:dyDescent="0.2">
      <c r="A11" s="297" t="s">
        <v>120</v>
      </c>
      <c r="B11" s="319"/>
      <c r="C11" s="324" t="s">
        <v>68</v>
      </c>
      <c r="D11" s="324"/>
      <c r="E11" s="59">
        <v>5</v>
      </c>
      <c r="F11" s="367"/>
      <c r="G11" s="367"/>
      <c r="H11" s="367"/>
      <c r="I11" s="367"/>
      <c r="J11" s="122"/>
      <c r="K11" s="58" t="str">
        <f>IF(J11&gt;E11,"Fehler","")</f>
        <v/>
      </c>
    </row>
    <row r="12" spans="1:11" s="38" customFormat="1" ht="35.1" customHeight="1" x14ac:dyDescent="0.2">
      <c r="A12" s="320"/>
      <c r="B12" s="321"/>
      <c r="C12" s="326" t="s">
        <v>69</v>
      </c>
      <c r="D12" s="326"/>
      <c r="E12" s="57">
        <v>3</v>
      </c>
      <c r="F12" s="366"/>
      <c r="G12" s="366"/>
      <c r="H12" s="366"/>
      <c r="I12" s="366"/>
      <c r="J12" s="123"/>
      <c r="K12" s="56" t="str">
        <f>IF(J12&gt;E12,"Fehler","")</f>
        <v/>
      </c>
    </row>
    <row r="13" spans="1:11" s="38" customFormat="1" ht="33.950000000000003" customHeight="1" thickBot="1" x14ac:dyDescent="0.25">
      <c r="A13" s="322"/>
      <c r="B13" s="323"/>
      <c r="C13" s="326" t="s">
        <v>70</v>
      </c>
      <c r="D13" s="326"/>
      <c r="E13" s="57">
        <v>2</v>
      </c>
      <c r="F13" s="366"/>
      <c r="G13" s="366"/>
      <c r="H13" s="366"/>
      <c r="I13" s="366"/>
      <c r="J13" s="123"/>
      <c r="K13" s="52">
        <f>IF(J11&gt;E11,"Fehler",IF(J12&gt;E12,"Fehler",IF(J13&gt;E13,"Fehler",SUM(J11:J13))))</f>
        <v>0</v>
      </c>
    </row>
    <row r="14" spans="1:11" s="38" customFormat="1" ht="36" customHeight="1" x14ac:dyDescent="0.2">
      <c r="A14" s="301" t="s">
        <v>118</v>
      </c>
      <c r="B14" s="302"/>
      <c r="C14" s="324" t="s">
        <v>76</v>
      </c>
      <c r="D14" s="324"/>
      <c r="E14" s="59">
        <v>5</v>
      </c>
      <c r="F14" s="374"/>
      <c r="G14" s="375"/>
      <c r="H14" s="375"/>
      <c r="I14" s="376"/>
      <c r="J14" s="122"/>
      <c r="K14" s="58" t="str">
        <f>IF(J14&gt;E14,"Fehler","")</f>
        <v/>
      </c>
    </row>
    <row r="15" spans="1:11" s="38" customFormat="1" ht="38.1" customHeight="1" thickBot="1" x14ac:dyDescent="0.25">
      <c r="A15" s="329"/>
      <c r="B15" s="330"/>
      <c r="C15" s="331" t="s">
        <v>77</v>
      </c>
      <c r="D15" s="331"/>
      <c r="E15" s="60">
        <v>5</v>
      </c>
      <c r="F15" s="371"/>
      <c r="G15" s="372"/>
      <c r="H15" s="372"/>
      <c r="I15" s="373"/>
      <c r="J15" s="124"/>
      <c r="K15" s="52">
        <f>IF(J14&gt;E14,"Fehler",IF(J15&gt;E15,"Fehler",SUM(J14:J15)))</f>
        <v>0</v>
      </c>
    </row>
    <row r="16" spans="1:11" s="38" customFormat="1" ht="38.1" customHeight="1" x14ac:dyDescent="0.2">
      <c r="A16" s="301" t="s">
        <v>81</v>
      </c>
      <c r="B16" s="302"/>
      <c r="C16" s="303" t="s">
        <v>82</v>
      </c>
      <c r="D16" s="304"/>
      <c r="E16" s="59">
        <v>10</v>
      </c>
      <c r="F16" s="377"/>
      <c r="G16" s="378"/>
      <c r="H16" s="378"/>
      <c r="I16" s="379"/>
      <c r="J16" s="122"/>
      <c r="K16" s="58" t="str">
        <f>IF(J16&gt;E16,"Fehler","")</f>
        <v/>
      </c>
    </row>
    <row r="17" spans="1:11" s="38" customFormat="1" ht="39" customHeight="1" x14ac:dyDescent="0.2">
      <c r="A17" s="55"/>
      <c r="B17" s="54"/>
      <c r="C17" s="310" t="s">
        <v>83</v>
      </c>
      <c r="D17" s="311"/>
      <c r="E17" s="57">
        <v>10</v>
      </c>
      <c r="F17" s="380"/>
      <c r="G17" s="381"/>
      <c r="H17" s="381"/>
      <c r="I17" s="382"/>
      <c r="J17" s="123"/>
      <c r="K17" s="56" t="str">
        <f>IF(J17&gt;E17,"Fehler","")</f>
        <v/>
      </c>
    </row>
    <row r="18" spans="1:11" s="38" customFormat="1" ht="35.1" customHeight="1" x14ac:dyDescent="0.2">
      <c r="A18" s="55"/>
      <c r="B18" s="54"/>
      <c r="C18" s="310" t="s">
        <v>84</v>
      </c>
      <c r="D18" s="311"/>
      <c r="E18" s="57">
        <v>10</v>
      </c>
      <c r="F18" s="380"/>
      <c r="G18" s="381"/>
      <c r="H18" s="381"/>
      <c r="I18" s="382"/>
      <c r="J18" s="123"/>
      <c r="K18" s="56" t="str">
        <f>IF(J18&gt;E18,"Fehler","")</f>
        <v/>
      </c>
    </row>
    <row r="19" spans="1:11" s="38" customFormat="1" ht="35.1" customHeight="1" x14ac:dyDescent="0.2">
      <c r="A19" s="55"/>
      <c r="B19" s="54"/>
      <c r="C19" s="310" t="s">
        <v>85</v>
      </c>
      <c r="D19" s="311"/>
      <c r="E19" s="57">
        <v>10</v>
      </c>
      <c r="F19" s="380"/>
      <c r="G19" s="381"/>
      <c r="H19" s="381"/>
      <c r="I19" s="382"/>
      <c r="J19" s="123"/>
      <c r="K19" s="56" t="str">
        <f>IF(J19&gt;E19,"Fehler","")</f>
        <v/>
      </c>
    </row>
    <row r="20" spans="1:11" s="38" customFormat="1" ht="39.950000000000003" customHeight="1" thickBot="1" x14ac:dyDescent="0.25">
      <c r="A20" s="55"/>
      <c r="B20" s="54"/>
      <c r="C20" s="305" t="s">
        <v>86</v>
      </c>
      <c r="D20" s="306"/>
      <c r="E20" s="53">
        <v>10</v>
      </c>
      <c r="F20" s="371"/>
      <c r="G20" s="372"/>
      <c r="H20" s="372"/>
      <c r="I20" s="373"/>
      <c r="J20" s="120"/>
      <c r="K20" s="52">
        <f>IF(J16&gt;E16,"Fehler",IF(J17&gt;E17,"Fehler",IF(J18&gt;E18,"Fehler",IF(J19&gt;E19,"Fehler",IF(J20&gt;E20,"Fehler",SUM(J16:J20))))))</f>
        <v>0</v>
      </c>
    </row>
    <row r="21" spans="1:11" s="38" customFormat="1" ht="47.1" customHeight="1" thickBot="1" x14ac:dyDescent="0.25">
      <c r="A21" s="297" t="s">
        <v>92</v>
      </c>
      <c r="B21" s="298"/>
      <c r="C21" s="299" t="s">
        <v>93</v>
      </c>
      <c r="D21" s="299"/>
      <c r="E21" s="51">
        <v>10</v>
      </c>
      <c r="F21" s="403"/>
      <c r="G21" s="403"/>
      <c r="H21" s="403"/>
      <c r="I21" s="403"/>
      <c r="J21" s="125"/>
      <c r="K21" s="49">
        <f>IF(J21&gt;E21,"Fehler",SUM(J21))</f>
        <v>0</v>
      </c>
    </row>
    <row r="22" spans="1:11" s="38" customFormat="1" ht="39" customHeight="1" thickBot="1" x14ac:dyDescent="0.25">
      <c r="A22" s="286" t="s">
        <v>95</v>
      </c>
      <c r="B22" s="287"/>
      <c r="C22" s="288" t="s">
        <v>96</v>
      </c>
      <c r="D22" s="288"/>
      <c r="E22" s="50">
        <v>10</v>
      </c>
      <c r="F22" s="370"/>
      <c r="G22" s="370"/>
      <c r="H22" s="370"/>
      <c r="I22" s="370"/>
      <c r="J22" s="121"/>
      <c r="K22" s="49">
        <f>IF(J22&gt;E22,"Fehler",SUM(J22))</f>
        <v>0</v>
      </c>
    </row>
    <row r="23" spans="1:11" s="38" customFormat="1" ht="45.75" customHeight="1" thickBot="1" x14ac:dyDescent="0.25">
      <c r="A23" s="290" t="s">
        <v>98</v>
      </c>
      <c r="B23" s="291"/>
      <c r="C23" s="292"/>
      <c r="D23" s="106" t="s">
        <v>99</v>
      </c>
      <c r="E23" s="293" t="s">
        <v>100</v>
      </c>
      <c r="F23" s="292"/>
      <c r="G23" s="292"/>
      <c r="H23" s="48">
        <f>IF(K9="Fehler","Fehler",IF(K10="Fehler","Fehler",IF(K13="Fehler","Fehler",IF(K15="Fehler","Fehler",IF(K20="Fehler","Fehler",IF(K21="Fehler","Fehler",IF(K22="Fehler","Fehler",SUM(J9:J22))))))))</f>
        <v>0</v>
      </c>
      <c r="I23" s="106" t="s">
        <v>101</v>
      </c>
      <c r="J23" s="47" t="s">
        <v>102</v>
      </c>
      <c r="K23" s="46" t="str">
        <f>IF(H23="Fehler","Fehler",IF(SUM(K9:K22)=0,"",ROUND(SUM(((H23/100)*5)+1)*2,0)/2))</f>
        <v/>
      </c>
    </row>
    <row r="24" spans="1:11" s="38" customFormat="1" ht="16.5" customHeight="1" x14ac:dyDescent="0.2">
      <c r="A24" s="113" t="s">
        <v>103</v>
      </c>
      <c r="B24" s="294"/>
      <c r="C24" s="294"/>
      <c r="D24" s="294"/>
      <c r="E24" s="45"/>
      <c r="F24" s="114" t="s">
        <v>104</v>
      </c>
      <c r="G24" s="295"/>
      <c r="H24" s="296"/>
      <c r="I24" s="296"/>
      <c r="J24" s="296"/>
      <c r="K24" s="296"/>
    </row>
    <row r="25" spans="1:11" s="38" customFormat="1" ht="23.25" customHeight="1" x14ac:dyDescent="0.2">
      <c r="A25" s="43" t="s">
        <v>105</v>
      </c>
      <c r="B25" s="43"/>
      <c r="C25" s="43"/>
      <c r="D25" s="43"/>
      <c r="E25" s="42"/>
      <c r="F25" s="43" t="s">
        <v>106</v>
      </c>
      <c r="G25" s="43"/>
      <c r="H25" s="43"/>
      <c r="I25" s="43"/>
      <c r="J25" s="42"/>
      <c r="K25" s="42"/>
    </row>
    <row r="26" spans="1:11" s="38" customFormat="1" ht="15" customHeight="1" x14ac:dyDescent="0.2">
      <c r="A26" s="599"/>
      <c r="B26" s="599"/>
      <c r="C26" s="599"/>
      <c r="D26" s="599"/>
      <c r="E26" s="112"/>
      <c r="F26" s="599"/>
      <c r="G26" s="599"/>
      <c r="H26" s="599"/>
      <c r="I26" s="599"/>
      <c r="J26" s="599"/>
      <c r="K26" s="599"/>
    </row>
    <row r="27" spans="1:11" s="111" customFormat="1" ht="41.25" customHeight="1" x14ac:dyDescent="0.2">
      <c r="A27" s="401" t="s">
        <v>107</v>
      </c>
      <c r="B27" s="401"/>
      <c r="C27" s="402"/>
      <c r="D27" s="402"/>
      <c r="E27" s="402"/>
      <c r="F27" s="402"/>
      <c r="G27" s="402"/>
      <c r="H27" s="402"/>
      <c r="I27" s="402"/>
      <c r="J27" s="402"/>
      <c r="K27" s="402"/>
    </row>
    <row r="28" spans="1:11" s="38" customFormat="1" ht="36.75" customHeight="1" x14ac:dyDescent="0.2">
      <c r="E28" s="39"/>
      <c r="J28" s="39"/>
      <c r="K28" s="39"/>
    </row>
    <row r="29" spans="1:11" s="38" customFormat="1" x14ac:dyDescent="0.2">
      <c r="E29" s="39"/>
      <c r="J29" s="39"/>
      <c r="K29" s="39"/>
    </row>
    <row r="30" spans="1:11" s="38" customFormat="1" x14ac:dyDescent="0.2">
      <c r="E30" s="39"/>
      <c r="J30" s="39"/>
      <c r="K30" s="39"/>
    </row>
    <row r="31" spans="1:11" s="38" customFormat="1" x14ac:dyDescent="0.2">
      <c r="E31" s="39"/>
      <c r="J31" s="39"/>
      <c r="K31" s="39"/>
    </row>
    <row r="32" spans="1:11" s="38" customFormat="1" x14ac:dyDescent="0.2">
      <c r="E32" s="39"/>
      <c r="J32" s="39"/>
      <c r="K32" s="39"/>
    </row>
    <row r="33" spans="5:11" s="38" customFormat="1" x14ac:dyDescent="0.2">
      <c r="E33" s="39"/>
      <c r="J33" s="39"/>
      <c r="K33" s="39"/>
    </row>
    <row r="34" spans="5:11" s="38" customFormat="1" x14ac:dyDescent="0.2">
      <c r="E34" s="39"/>
      <c r="J34" s="39"/>
      <c r="K34" s="39"/>
    </row>
    <row r="35" spans="5:11" s="38" customFormat="1" x14ac:dyDescent="0.2">
      <c r="E35" s="39"/>
      <c r="J35" s="39"/>
      <c r="K35" s="39"/>
    </row>
    <row r="36" spans="5:11" s="38" customFormat="1" x14ac:dyDescent="0.2">
      <c r="E36" s="39"/>
      <c r="J36" s="39"/>
      <c r="K36" s="39"/>
    </row>
    <row r="37" spans="5:11" s="38" customFormat="1" x14ac:dyDescent="0.2">
      <c r="E37" s="39"/>
      <c r="J37" s="39"/>
      <c r="K37" s="39"/>
    </row>
    <row r="38" spans="5:11" s="38" customFormat="1" x14ac:dyDescent="0.2">
      <c r="E38" s="39"/>
      <c r="J38" s="39"/>
      <c r="K38" s="39"/>
    </row>
    <row r="39" spans="5:11" s="38" customFormat="1" x14ac:dyDescent="0.2">
      <c r="E39" s="39"/>
      <c r="J39" s="39"/>
      <c r="K39" s="39"/>
    </row>
    <row r="40" spans="5:11" s="38" customFormat="1" x14ac:dyDescent="0.2">
      <c r="E40" s="39"/>
      <c r="J40" s="39"/>
      <c r="K40" s="39"/>
    </row>
    <row r="41" spans="5:11" s="38" customFormat="1" x14ac:dyDescent="0.2">
      <c r="E41" s="39"/>
      <c r="J41" s="39"/>
      <c r="K41" s="39"/>
    </row>
    <row r="42" spans="5:11" s="38" customFormat="1" x14ac:dyDescent="0.2">
      <c r="E42" s="39"/>
      <c r="J42" s="39"/>
      <c r="K42" s="39"/>
    </row>
    <row r="43" spans="5:11" s="38" customFormat="1" x14ac:dyDescent="0.2">
      <c r="E43" s="39"/>
      <c r="J43" s="39"/>
      <c r="K43" s="39"/>
    </row>
    <row r="44" spans="5:11" s="38" customFormat="1" x14ac:dyDescent="0.2">
      <c r="E44" s="39"/>
      <c r="J44" s="39"/>
      <c r="K44" s="39"/>
    </row>
    <row r="45" spans="5:11" s="38" customFormat="1" x14ac:dyDescent="0.2">
      <c r="E45" s="39"/>
      <c r="J45" s="39"/>
      <c r="K45" s="39"/>
    </row>
    <row r="46" spans="5:11" s="38" customFormat="1" x14ac:dyDescent="0.2">
      <c r="E46" s="39"/>
      <c r="J46" s="39"/>
      <c r="K46" s="39"/>
    </row>
    <row r="47" spans="5:11" s="38" customFormat="1" x14ac:dyDescent="0.2">
      <c r="E47" s="39"/>
      <c r="J47" s="39"/>
      <c r="K47" s="39"/>
    </row>
    <row r="48" spans="5:11" s="38" customFormat="1" x14ac:dyDescent="0.2">
      <c r="E48" s="39"/>
      <c r="J48" s="39"/>
      <c r="K48" s="39"/>
    </row>
    <row r="49" spans="5:11" s="38" customFormat="1" x14ac:dyDescent="0.2">
      <c r="E49" s="39"/>
      <c r="J49" s="39"/>
      <c r="K49" s="39"/>
    </row>
    <row r="50" spans="5:11" s="38" customFormat="1" x14ac:dyDescent="0.2">
      <c r="E50" s="39"/>
      <c r="J50" s="39"/>
      <c r="K50" s="39"/>
    </row>
    <row r="51" spans="5:11" s="38" customFormat="1" x14ac:dyDescent="0.2">
      <c r="E51" s="39"/>
      <c r="J51" s="39"/>
      <c r="K51" s="39"/>
    </row>
    <row r="52" spans="5:11" s="38" customFormat="1" x14ac:dyDescent="0.2">
      <c r="E52" s="39"/>
      <c r="J52" s="39"/>
      <c r="K52" s="39"/>
    </row>
    <row r="53" spans="5:11" s="38" customFormat="1" x14ac:dyDescent="0.2">
      <c r="E53" s="39"/>
      <c r="J53" s="39"/>
      <c r="K53" s="39"/>
    </row>
    <row r="54" spans="5:11" s="38" customFormat="1" x14ac:dyDescent="0.2">
      <c r="E54" s="39"/>
      <c r="J54" s="39"/>
      <c r="K54" s="39"/>
    </row>
    <row r="55" spans="5:11" s="38" customFormat="1" x14ac:dyDescent="0.2">
      <c r="E55" s="39"/>
      <c r="J55" s="39"/>
      <c r="K55" s="39"/>
    </row>
    <row r="56" spans="5:11" s="38" customFormat="1" x14ac:dyDescent="0.2">
      <c r="E56" s="39"/>
      <c r="J56" s="39"/>
      <c r="K56" s="39"/>
    </row>
    <row r="57" spans="5:11" s="38" customFormat="1" x14ac:dyDescent="0.2">
      <c r="E57" s="39"/>
      <c r="J57" s="39"/>
      <c r="K57" s="39"/>
    </row>
    <row r="58" spans="5:11" s="38" customFormat="1" x14ac:dyDescent="0.2">
      <c r="E58" s="39"/>
      <c r="J58" s="39"/>
      <c r="K58" s="39"/>
    </row>
    <row r="59" spans="5:11" s="38" customFormat="1" x14ac:dyDescent="0.2">
      <c r="E59" s="39"/>
      <c r="J59" s="39"/>
      <c r="K59" s="39"/>
    </row>
    <row r="60" spans="5:11" s="38" customFormat="1" x14ac:dyDescent="0.2">
      <c r="E60" s="39"/>
      <c r="J60" s="39"/>
      <c r="K60" s="39"/>
    </row>
    <row r="61" spans="5:11" s="38" customFormat="1" x14ac:dyDescent="0.2">
      <c r="E61" s="39"/>
      <c r="J61" s="39"/>
      <c r="K61" s="39"/>
    </row>
    <row r="62" spans="5:11" s="38" customFormat="1" x14ac:dyDescent="0.2">
      <c r="E62" s="39"/>
      <c r="J62" s="39"/>
      <c r="K62" s="39"/>
    </row>
    <row r="63" spans="5:11" s="38" customFormat="1" x14ac:dyDescent="0.2">
      <c r="E63" s="39"/>
      <c r="J63" s="39"/>
      <c r="K63" s="39"/>
    </row>
    <row r="64" spans="5:11" s="38" customFormat="1" x14ac:dyDescent="0.2">
      <c r="E64" s="39"/>
      <c r="J64" s="39"/>
      <c r="K64" s="39"/>
    </row>
    <row r="65" spans="1:11" s="38" customFormat="1" x14ac:dyDescent="0.2">
      <c r="E65" s="39"/>
      <c r="J65" s="39"/>
      <c r="K65" s="39"/>
    </row>
    <row r="66" spans="1:11" s="38" customFormat="1" x14ac:dyDescent="0.2">
      <c r="E66" s="39"/>
      <c r="J66" s="39"/>
      <c r="K66" s="39"/>
    </row>
    <row r="67" spans="1:11" s="38" customFormat="1" x14ac:dyDescent="0.2">
      <c r="E67" s="39"/>
      <c r="J67" s="39"/>
      <c r="K67" s="39"/>
    </row>
    <row r="68" spans="1:11" s="38" customFormat="1" x14ac:dyDescent="0.2">
      <c r="E68" s="39"/>
      <c r="J68" s="39"/>
      <c r="K68" s="39"/>
    </row>
    <row r="69" spans="1:11" s="38" customFormat="1" x14ac:dyDescent="0.2">
      <c r="A69" s="36"/>
      <c r="B69" s="36"/>
      <c r="C69" s="36"/>
      <c r="D69" s="36"/>
      <c r="E69" s="37"/>
      <c r="F69" s="36"/>
      <c r="G69" s="36"/>
      <c r="H69" s="36"/>
      <c r="I69" s="36"/>
      <c r="J69" s="37"/>
      <c r="K69" s="37"/>
    </row>
  </sheetData>
  <sheetProtection algorithmName="SHA-512" hashValue="NHNcibALti+1JB8N/rTYTiqOKVEEfQz9chDAxXbQPY2m/6W0B5uR0tDeZu3tcZlmEQaVwXBVUD/pEzZLQBZXIQ==" saltValue="dypKKRFHpqOV96epj2E4Nw=="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18:D18"/>
    <mergeCell ref="F18:I18"/>
    <mergeCell ref="A14:B14"/>
    <mergeCell ref="C14:D14"/>
    <mergeCell ref="F14:I14"/>
    <mergeCell ref="A15:B15"/>
    <mergeCell ref="C15:D15"/>
    <mergeCell ref="F15:I15"/>
    <mergeCell ref="A16:B16"/>
    <mergeCell ref="C16:D16"/>
    <mergeCell ref="F16:I16"/>
    <mergeCell ref="C17:D17"/>
    <mergeCell ref="F17:I17"/>
    <mergeCell ref="C19:D19"/>
    <mergeCell ref="F19:I19"/>
    <mergeCell ref="C20:D20"/>
    <mergeCell ref="F20:I20"/>
    <mergeCell ref="A21:B21"/>
    <mergeCell ref="C21:D21"/>
    <mergeCell ref="F21:I21"/>
    <mergeCell ref="A26:D26"/>
    <mergeCell ref="F26:K26"/>
    <mergeCell ref="A27:K27"/>
    <mergeCell ref="A22:B22"/>
    <mergeCell ref="C22:D22"/>
    <mergeCell ref="F22:I22"/>
    <mergeCell ref="A23:C23"/>
    <mergeCell ref="E23:G23"/>
    <mergeCell ref="B24:D24"/>
    <mergeCell ref="G24:K24"/>
  </mergeCells>
  <pageMargins left="0.51181102362204722" right="0.23622047244094491" top="0.55118110236220474" bottom="0.15748031496062992" header="0.19685039370078741" footer="0"/>
  <pageSetup paperSize="9" scale="85" orientation="portrait" r:id="rId1"/>
  <headerFooter>
    <oddHeader>&amp;L&amp;6Piano di formazione selvicoltrice/selvicoltore di 12.06.2019&amp;R&amp;6Allegato 7: Requisiti della documentazione</oddHeader>
    <oddFooter>&amp;L&amp;6Oml forestale Svizzera/Codoc&amp;R&amp;6 4ª edizione,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2097"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vt:i4>
      </vt:variant>
    </vt:vector>
  </HeadingPairs>
  <TitlesOfParts>
    <vt:vector size="26" baseType="lpstr">
      <vt:lpstr>informazioni</vt:lpstr>
      <vt:lpstr>esempio</vt:lpstr>
      <vt:lpstr>1. Sem. a</vt:lpstr>
      <vt:lpstr>1. Sem. b</vt:lpstr>
      <vt:lpstr>Bildungb. 1. S.</vt:lpstr>
      <vt:lpstr>2. Sem. a</vt:lpstr>
      <vt:lpstr>2. Sem. b</vt:lpstr>
      <vt:lpstr>Bildungb. 2. S.</vt:lpstr>
      <vt:lpstr>3. Sem. a</vt:lpstr>
      <vt:lpstr>3. Sem. b</vt:lpstr>
      <vt:lpstr>Bildungb. 3. S.</vt:lpstr>
      <vt:lpstr>4. Sem. a</vt:lpstr>
      <vt:lpstr>4. Sem. b</vt:lpstr>
      <vt:lpstr>Bildungb. 4. S.</vt:lpstr>
      <vt:lpstr>5. Sem. a</vt:lpstr>
      <vt:lpstr>5. Sem. b</vt:lpstr>
      <vt:lpstr>Bildungb. 5. S.</vt:lpstr>
      <vt:lpstr>Sem. 1 -5</vt:lpstr>
      <vt:lpstr>'Bildungb. 1. S.'!Druckbereich</vt:lpstr>
      <vt:lpstr>'Bildungb. 2. S.'!Druckbereich</vt:lpstr>
      <vt:lpstr>'Bildungb. 3. S.'!Druckbereich</vt:lpstr>
      <vt:lpstr>'Bildungb. 4. S.'!Druckbereich</vt:lpstr>
      <vt:lpstr>'Bildungb. 5. S.'!Druckbereich</vt:lpstr>
      <vt:lpstr>esempio!Druckbereich</vt:lpstr>
      <vt:lpstr>informazioni!Druckbereich</vt:lpstr>
      <vt:lpstr>'Sem. 1 -5'!Druckbereich</vt:lpstr>
    </vt:vector>
  </TitlesOfParts>
  <Company>Kanton Basel-Landschaft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vfbfisch</dc:creator>
  <cp:lastModifiedBy>Natasa Plesnicar</cp:lastModifiedBy>
  <cp:lastPrinted>2026-04-30T08:21:07Z</cp:lastPrinted>
  <dcterms:created xsi:type="dcterms:W3CDTF">2007-10-23T08:54:37Z</dcterms:created>
  <dcterms:modified xsi:type="dcterms:W3CDTF">2026-04-30T11:55:55Z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648078661</vt:i4>
  </property>
  <property fmtid="{D5CDD505-2E9C-101B-9397-08002B2CF9AE}" pid="3" name="_EmailSubject">
    <vt:lpwstr/>
  </property>
  <property fmtid="{D5CDD505-2E9C-101B-9397-08002B2CF9AE}" pid="4" name="_AuthorEmail">
    <vt:lpwstr>max.fischer@bl.ch</vt:lpwstr>
  </property>
  <property fmtid="{D5CDD505-2E9C-101B-9397-08002B2CF9AE}" pid="5" name="_AuthorEmailDisplayName">
    <vt:lpwstr>Fischer, Max VSD</vt:lpwstr>
  </property>
  <property fmtid="{D5CDD505-2E9C-101B-9397-08002B2CF9AE}" pid="6" name="_ReviewingToolsShownOnce">
    <vt:lpwstr/>
  </property>
</Properties>
</file>