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4.xml" ContentType="application/vnd.openxmlformats-officedocument.drawing+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6.xml" ContentType="application/vnd.openxmlformats-officedocument.drawing+xml"/>
  <Override PartName="/xl/ctrlProps/ctrlProp14.xml" ContentType="application/vnd.ms-excel.controlproperties+xml"/>
  <Override PartName="/xl/drawings/drawing7.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8.xml" ContentType="application/vnd.openxmlformats-officedocument.drawing+xml"/>
  <Override PartName="/xl/ctrlProps/ctrlProp20.xml" ContentType="application/vnd.ms-excel.controlproperties+xml"/>
  <Override PartName="/xl/drawings/drawing9.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10.xml" ContentType="application/vnd.openxmlformats-officedocument.drawing+xml"/>
  <Override PartName="/xl/ctrlProps/ctrlProp26.xml" ContentType="application/vnd.ms-excel.controlproperties+xml"/>
  <Override PartName="/xl/drawings/drawing11.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W:\11 Lehrmittel\11.01 Grundbildung\11.01.02 Lerndokumentation Forstwart\Aktuelle Version ab 2024\Aktuelle Version pdf_2023\Formulare für Website\"/>
    </mc:Choice>
  </mc:AlternateContent>
  <xr:revisionPtr revIDLastSave="0" documentId="13_ncr:1_{74E68643-FECE-4300-9D45-F86A00544844}" xr6:coauthVersionLast="47" xr6:coauthVersionMax="47" xr10:uidLastSave="{00000000-0000-0000-0000-000000000000}"/>
  <bookViews>
    <workbookView xWindow="-120" yWindow="-120" windowWidth="29040" windowHeight="17520" tabRatio="771" xr2:uid="{D6D90D54-495E-4DA2-ABD3-9F03505BFBA4}"/>
  </bookViews>
  <sheets>
    <sheet name="infos" sheetId="16" r:id="rId1"/>
    <sheet name="exemple" sheetId="15" r:id="rId2"/>
    <sheet name="1 sem a" sheetId="1" r:id="rId3"/>
    <sheet name="1 sem b" sheetId="2" r:id="rId4"/>
    <sheet name="notation 1 sem" sheetId="17" r:id="rId5"/>
    <sheet name="2 sem a" sheetId="4" r:id="rId6"/>
    <sheet name="2 sem b" sheetId="5" r:id="rId7"/>
    <sheet name="notation 2 sem" sheetId="18" r:id="rId8"/>
    <sheet name="3 sem a" sheetId="8" r:id="rId9"/>
    <sheet name="3 sem b" sheetId="9" r:id="rId10"/>
    <sheet name="notation 3 sem" sheetId="19" r:id="rId11"/>
    <sheet name="4 sem a" sheetId="10" r:id="rId12"/>
    <sheet name="4 sem b" sheetId="11" r:id="rId13"/>
    <sheet name="notation 4 sem" sheetId="20" r:id="rId14"/>
    <sheet name="5 sem a" sheetId="12" r:id="rId15"/>
    <sheet name="5 sem. b" sheetId="13" r:id="rId16"/>
    <sheet name="notation 5 sem" sheetId="21" r:id="rId17"/>
    <sheet name="notation sem 1 -5" sheetId="14" r:id="rId18"/>
  </sheets>
  <externalReferences>
    <externalReference r:id="rId19"/>
  </externalReferences>
  <definedNames>
    <definedName name="_Toc113098489" localSheetId="0">infos!#REF!</definedName>
    <definedName name="_xlnm.Print_Area" localSheetId="1">exemple!$A$1:$K$27</definedName>
    <definedName name="_xlnm.Print_Area" localSheetId="0">infos!$A$1:$H$27</definedName>
    <definedName name="_xlnm.Print_Area" localSheetId="4">'notation 1 sem'!$A$1:$J$36</definedName>
    <definedName name="_xlnm.Print_Area" localSheetId="7">'notation 2 sem'!$A$1:$J$36</definedName>
    <definedName name="_xlnm.Print_Area" localSheetId="10">'notation 3 sem'!$A$1:$J$36</definedName>
    <definedName name="_xlnm.Print_Area" localSheetId="13">'notation 4 sem'!$A$1:$J$36</definedName>
    <definedName name="_xlnm.Print_Area" localSheetId="16">'notation 5 sem'!$A$1:$J$36</definedName>
    <definedName name="_xlnm.Print_Area" localSheetId="17">'notation sem 1 -5'!$A$1:$I$26</definedName>
    <definedName name="Z_0B43FBCB_C830_11DC_8DB8_001B63993140_.wvu.PrintArea" localSheetId="1" hidden="1">exemple!$A$1:$K$27</definedName>
    <definedName name="Z_0B43FBCB_C830_11DC_8DB8_001B63993140_.wvu.PrintArea" localSheetId="0" hidden="1">infos!$A$1:$H$27</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21" l="1"/>
  <c r="C4" i="20"/>
  <c r="C4" i="19"/>
  <c r="C4" i="18"/>
  <c r="C4" i="17"/>
  <c r="C3" i="21"/>
  <c r="C3" i="20"/>
  <c r="C3" i="19"/>
  <c r="C3" i="18"/>
  <c r="C3" i="17"/>
  <c r="C2" i="21"/>
  <c r="C2" i="20"/>
  <c r="C2" i="19"/>
  <c r="C2" i="18"/>
  <c r="C2" i="17"/>
  <c r="C2" i="2"/>
  <c r="B26" i="21"/>
  <c r="F14" i="21"/>
  <c r="F15" i="21"/>
  <c r="F16" i="21"/>
  <c r="F17" i="21"/>
  <c r="D18" i="21"/>
  <c r="F18" i="21"/>
  <c r="J21" i="21"/>
  <c r="J23" i="21"/>
  <c r="J22" i="21"/>
  <c r="B26" i="20"/>
  <c r="F14" i="20"/>
  <c r="F15" i="20"/>
  <c r="F16" i="20"/>
  <c r="F17" i="20"/>
  <c r="D18" i="20"/>
  <c r="F18" i="20"/>
  <c r="J21" i="20"/>
  <c r="J23" i="20"/>
  <c r="J22" i="20"/>
  <c r="B26" i="19"/>
  <c r="F14" i="19"/>
  <c r="F15" i="19"/>
  <c r="F16" i="19"/>
  <c r="F17" i="19"/>
  <c r="D18" i="19"/>
  <c r="F18" i="19"/>
  <c r="J21" i="19"/>
  <c r="J23" i="19"/>
  <c r="J22" i="19"/>
  <c r="B26" i="18"/>
  <c r="F14" i="18"/>
  <c r="F15" i="18"/>
  <c r="F16" i="18"/>
  <c r="F17" i="18"/>
  <c r="D18" i="18"/>
  <c r="F18" i="18"/>
  <c r="J21" i="18"/>
  <c r="J23" i="18"/>
  <c r="J22" i="18"/>
  <c r="F14" i="17"/>
  <c r="F15" i="17"/>
  <c r="F16" i="17"/>
  <c r="F17" i="17"/>
  <c r="D18" i="17"/>
  <c r="F18" i="17"/>
  <c r="J21" i="17"/>
  <c r="J22" i="17"/>
  <c r="J23" i="17"/>
  <c r="B26" i="17"/>
  <c r="K9" i="15"/>
  <c r="K10" i="15"/>
  <c r="K13" i="15"/>
  <c r="K15" i="15"/>
  <c r="K20" i="15"/>
  <c r="K21" i="15"/>
  <c r="K22" i="15"/>
  <c r="H23" i="15"/>
  <c r="K11" i="15"/>
  <c r="K12" i="15"/>
  <c r="K14" i="15"/>
  <c r="K16" i="15"/>
  <c r="K17" i="15"/>
  <c r="K18" i="15"/>
  <c r="K19" i="15"/>
  <c r="K23" i="15"/>
  <c r="B22" i="14"/>
  <c r="I19" i="14"/>
  <c r="I18" i="14"/>
  <c r="H19" i="14"/>
  <c r="H18" i="14"/>
  <c r="G19" i="14"/>
  <c r="G18" i="14"/>
  <c r="F19" i="14"/>
  <c r="F18" i="14"/>
  <c r="E19" i="14"/>
  <c r="E18" i="14"/>
  <c r="E13" i="14"/>
  <c r="E12" i="14"/>
  <c r="E11" i="14"/>
  <c r="E10" i="14"/>
  <c r="E9" i="14"/>
  <c r="C4" i="14"/>
  <c r="C3" i="14"/>
  <c r="C2" i="14"/>
  <c r="I21" i="14"/>
  <c r="H21" i="14"/>
  <c r="G21" i="14"/>
  <c r="F21" i="14"/>
  <c r="E21" i="14"/>
  <c r="I20" i="14"/>
  <c r="H20" i="14"/>
  <c r="G20" i="14"/>
  <c r="F20" i="14"/>
  <c r="E20" i="14"/>
  <c r="K10" i="13"/>
  <c r="K11" i="13"/>
  <c r="K14" i="13"/>
  <c r="K16" i="13"/>
  <c r="K21" i="13"/>
  <c r="K22" i="13"/>
  <c r="K23" i="13"/>
  <c r="H24" i="13"/>
  <c r="K12" i="13"/>
  <c r="K13" i="13"/>
  <c r="K15" i="13"/>
  <c r="K17" i="13"/>
  <c r="K18" i="13"/>
  <c r="K19" i="13"/>
  <c r="K20" i="13"/>
  <c r="K24" i="13"/>
  <c r="C4" i="13"/>
  <c r="C3" i="13"/>
  <c r="C2" i="13"/>
  <c r="K9" i="12"/>
  <c r="K10" i="12"/>
  <c r="K13" i="12"/>
  <c r="K15" i="12"/>
  <c r="K20" i="12"/>
  <c r="K21" i="12"/>
  <c r="K22" i="12"/>
  <c r="H23" i="12"/>
  <c r="K11" i="12"/>
  <c r="K12" i="12"/>
  <c r="K14" i="12"/>
  <c r="K16" i="12"/>
  <c r="K17" i="12"/>
  <c r="K18" i="12"/>
  <c r="K19" i="12"/>
  <c r="K23" i="12"/>
  <c r="C4" i="12"/>
  <c r="C3" i="12"/>
  <c r="C2" i="12"/>
  <c r="K10" i="11"/>
  <c r="K11" i="11"/>
  <c r="K14" i="11"/>
  <c r="K16" i="11"/>
  <c r="K21" i="11"/>
  <c r="K22" i="11"/>
  <c r="K23" i="11"/>
  <c r="H24" i="11"/>
  <c r="K12" i="11"/>
  <c r="K13" i="11"/>
  <c r="K15" i="11"/>
  <c r="K17" i="11"/>
  <c r="K18" i="11"/>
  <c r="K19" i="11"/>
  <c r="K20" i="11"/>
  <c r="K24" i="11"/>
  <c r="C4" i="11"/>
  <c r="C3" i="11"/>
  <c r="C2" i="11"/>
  <c r="K9" i="10"/>
  <c r="K10" i="10"/>
  <c r="K13" i="10"/>
  <c r="K15" i="10"/>
  <c r="K20" i="10"/>
  <c r="K21" i="10"/>
  <c r="K22" i="10"/>
  <c r="H23" i="10"/>
  <c r="K11" i="10"/>
  <c r="K12" i="10"/>
  <c r="K14" i="10"/>
  <c r="K16" i="10"/>
  <c r="K17" i="10"/>
  <c r="K18" i="10"/>
  <c r="K19" i="10"/>
  <c r="K23" i="10"/>
  <c r="C4" i="10"/>
  <c r="C3" i="10"/>
  <c r="C2" i="10"/>
  <c r="K10" i="9"/>
  <c r="K11" i="9"/>
  <c r="K14" i="9"/>
  <c r="K16" i="9"/>
  <c r="K21" i="9"/>
  <c r="K22" i="9"/>
  <c r="K23" i="9"/>
  <c r="H24" i="9"/>
  <c r="K12" i="9"/>
  <c r="K13" i="9"/>
  <c r="K15" i="9"/>
  <c r="K17" i="9"/>
  <c r="K18" i="9"/>
  <c r="K19" i="9"/>
  <c r="K20" i="9"/>
  <c r="K24" i="9"/>
  <c r="C4" i="9"/>
  <c r="C3" i="9"/>
  <c r="C2" i="9"/>
  <c r="K9" i="8"/>
  <c r="K10" i="8"/>
  <c r="K13" i="8"/>
  <c r="K15" i="8"/>
  <c r="K20" i="8"/>
  <c r="K21" i="8"/>
  <c r="K22" i="8"/>
  <c r="H23" i="8"/>
  <c r="K11" i="8"/>
  <c r="K12" i="8"/>
  <c r="K14" i="8"/>
  <c r="K16" i="8"/>
  <c r="K17" i="8"/>
  <c r="K18" i="8"/>
  <c r="K19" i="8"/>
  <c r="K23" i="8"/>
  <c r="C4" i="8"/>
  <c r="C3" i="8"/>
  <c r="C2" i="8"/>
  <c r="K10" i="5"/>
  <c r="K11" i="5"/>
  <c r="K14" i="5"/>
  <c r="K16" i="5"/>
  <c r="K21" i="5"/>
  <c r="K22" i="5"/>
  <c r="K23" i="5"/>
  <c r="H24" i="5"/>
  <c r="K12" i="5"/>
  <c r="K13" i="5"/>
  <c r="K15" i="5"/>
  <c r="K17" i="5"/>
  <c r="K18" i="5"/>
  <c r="K19" i="5"/>
  <c r="K20" i="5"/>
  <c r="K24" i="5"/>
  <c r="C4" i="5"/>
  <c r="C3" i="5"/>
  <c r="C2" i="5"/>
  <c r="C4" i="4"/>
  <c r="C3" i="4"/>
  <c r="C2" i="4"/>
  <c r="K9" i="4"/>
  <c r="K10" i="4"/>
  <c r="K13" i="4"/>
  <c r="K15" i="4"/>
  <c r="K20" i="4"/>
  <c r="K21" i="4"/>
  <c r="K22" i="4"/>
  <c r="H23" i="4"/>
  <c r="K11" i="4"/>
  <c r="K12" i="4"/>
  <c r="K14" i="4"/>
  <c r="K16" i="4"/>
  <c r="K17" i="4"/>
  <c r="K18" i="4"/>
  <c r="K19" i="4"/>
  <c r="K23" i="4"/>
  <c r="C3" i="2"/>
  <c r="K10" i="2"/>
  <c r="K11" i="2"/>
  <c r="K14" i="2"/>
  <c r="K16" i="2"/>
  <c r="K21" i="2"/>
  <c r="K22" i="2"/>
  <c r="K23" i="2"/>
  <c r="H24" i="2"/>
  <c r="K12" i="2"/>
  <c r="K13" i="2"/>
  <c r="K15" i="2"/>
  <c r="K17" i="2"/>
  <c r="K18" i="2"/>
  <c r="K19" i="2"/>
  <c r="K20" i="2"/>
  <c r="K24" i="2"/>
  <c r="K9" i="1"/>
  <c r="K10" i="1"/>
  <c r="K11" i="1"/>
  <c r="K12" i="1"/>
  <c r="K13" i="1"/>
  <c r="K14" i="1"/>
  <c r="K15" i="1"/>
  <c r="K16" i="1"/>
  <c r="K17" i="1"/>
  <c r="K18" i="1"/>
  <c r="K19" i="1"/>
  <c r="K20" i="1"/>
  <c r="K21" i="1"/>
  <c r="K22" i="1"/>
  <c r="H23" i="1"/>
  <c r="K23" i="1"/>
</calcChain>
</file>

<file path=xl/sharedStrings.xml><?xml version="1.0" encoding="utf-8"?>
<sst xmlns="http://schemas.openxmlformats.org/spreadsheetml/2006/main" count="917" uniqueCount="206">
  <si>
    <t xml:space="preserve">Le formateur / la formatrice attribue une note au dossier de formation et la discute avec l'apprenti-e à la fin du semestre. Les indications concernant la répartition/le retrait de points sont à inscrire sur le formulaire.  </t>
  </si>
  <si>
    <t>Signature apprenti-e:</t>
  </si>
  <si>
    <t>Signature formateur/formatrice:</t>
  </si>
  <si>
    <t xml:space="preserve">Date: </t>
  </si>
  <si>
    <t>Lieu:</t>
  </si>
  <si>
    <t>note :</t>
  </si>
  <si>
    <t>points</t>
  </si>
  <si>
    <t>Total des points obtenus</t>
  </si>
  <si>
    <t>100 points</t>
  </si>
  <si>
    <t>Total des points possibles</t>
  </si>
  <si>
    <t xml:space="preserve">Travail remis à la date convenue </t>
  </si>
  <si>
    <r>
      <t xml:space="preserve">7. Remise
</t>
    </r>
    <r>
      <rPr>
        <sz val="8"/>
        <rFont val="Arial"/>
        <family val="2"/>
      </rPr>
      <t xml:space="preserve">max. 10 points </t>
    </r>
  </si>
  <si>
    <t>Contribution personnelle manifeste : travail réalisé de manière autonome conformément au mandat</t>
  </si>
  <si>
    <r>
      <t xml:space="preserve">6. Implication personnelle
</t>
    </r>
    <r>
      <rPr>
        <sz val="8"/>
        <rFont val="Arial"/>
        <family val="2"/>
      </rPr>
      <t xml:space="preserve">max. 10 points </t>
    </r>
  </si>
  <si>
    <t xml:space="preserve">Les termes techniques sont présents et correctement utilisés </t>
  </si>
  <si>
    <t xml:space="preserve">Sujet traité de manière complète/détaillée </t>
  </si>
  <si>
    <t>Sujet présenté de manière claire et compréhensible</t>
  </si>
  <si>
    <t xml:space="preserve">Bonne description technique du sujet (calcul des coûts correct) </t>
  </si>
  <si>
    <t>Structure claire : « fil rouge» identifiable</t>
  </si>
  <si>
    <r>
      <t xml:space="preserve">5. Contenu
</t>
    </r>
    <r>
      <rPr>
        <sz val="8"/>
        <rFont val="Arial"/>
        <family val="2"/>
      </rPr>
      <t xml:space="preserve">max. 50 points </t>
    </r>
  </si>
  <si>
    <t>Formulations personnelles</t>
  </si>
  <si>
    <t xml:space="preserve">Orthographe, syntaxe, ponctuation correctes </t>
  </si>
  <si>
    <r>
      <t xml:space="preserve">4. Langue
</t>
    </r>
    <r>
      <rPr>
        <sz val="8"/>
        <rFont val="Arial"/>
        <family val="2"/>
      </rPr>
      <t xml:space="preserve">max. 10 points </t>
    </r>
  </si>
  <si>
    <t xml:space="preserve">Les illustrations sont légendées </t>
  </si>
  <si>
    <t>Bonne qualité, motifs clairement identifiables</t>
  </si>
  <si>
    <t xml:space="preserve">En lien avec le sujet, pertinentes </t>
  </si>
  <si>
    <r>
      <t xml:space="preserve">3. Illustrations
</t>
    </r>
    <r>
      <rPr>
        <sz val="8"/>
        <rFont val="Arial"/>
        <family val="2"/>
      </rPr>
      <t xml:space="preserve">Photos, Croquis, Graphiques, Tableaux
max. 10 points </t>
    </r>
  </si>
  <si>
    <t xml:space="preserve">Présentation plaisante et agréable à lire (taille et type de police, interlignes, marges, rapport image-texte) </t>
  </si>
  <si>
    <r>
      <t xml:space="preserve">2. Mise en page
</t>
    </r>
    <r>
      <rPr>
        <sz val="8"/>
        <rFont val="Arial"/>
        <family val="2"/>
      </rPr>
      <t xml:space="preserve">max. 5 points </t>
    </r>
  </si>
  <si>
    <t>Structure correcte comprenant : une page de titre, un sommaire, une introduction, un développement, une conclusion</t>
  </si>
  <si>
    <r>
      <t xml:space="preserve">1. Structure formelle
</t>
    </r>
    <r>
      <rPr>
        <sz val="8"/>
        <rFont val="Arial"/>
        <family val="2"/>
      </rPr>
      <t xml:space="preserve">max. 5 points </t>
    </r>
  </si>
  <si>
    <t>Total de pts</t>
  </si>
  <si>
    <t>Nbre de pts obtenus</t>
  </si>
  <si>
    <t>Merci de justifier/expliquer brièvement la note (points obtenus)</t>
  </si>
  <si>
    <t>Nbre max. pts</t>
  </si>
  <si>
    <t>Points d’appréciation / total de points max.</t>
  </si>
  <si>
    <t>Bases de l’évaluation 
max. points</t>
  </si>
  <si>
    <t xml:space="preserve">Les travaux entièrement copiés sont refusés. La source des textes et des illustrations de tiers utilisés doit être mentionnée. </t>
  </si>
  <si>
    <t>Plagiat, citations</t>
  </si>
  <si>
    <r>
      <t xml:space="preserve">          </t>
    </r>
    <r>
      <rPr>
        <b/>
        <sz val="9"/>
        <rFont val="Arial"/>
        <family val="2"/>
      </rPr>
      <t xml:space="preserve">   Rapport de travail</t>
    </r>
  </si>
  <si>
    <t>Type de compte rendu</t>
  </si>
  <si>
    <t>Titre du travail</t>
  </si>
  <si>
    <t>Formateur/Formatrice</t>
  </si>
  <si>
    <t>Entrepr. formatrice</t>
  </si>
  <si>
    <t>Personne en formation</t>
  </si>
  <si>
    <t>Formulaire d'évaluation 1er semestre: rapport de travail</t>
  </si>
  <si>
    <t xml:space="preserve">           </t>
  </si>
  <si>
    <t>Description de l'entreprise</t>
  </si>
  <si>
    <t>Rapport de calcul</t>
  </si>
  <si>
    <t>Observation de la nature</t>
  </si>
  <si>
    <t>Étude comparative</t>
  </si>
  <si>
    <t>Rapport d'excursion</t>
  </si>
  <si>
    <t>Formulaire d'évaluation 1er semestre des différents travaux</t>
  </si>
  <si>
    <t>Formulaire d'évaluation 2e semestre: rapport de travail</t>
  </si>
  <si>
    <t>Formulaire d'évaluation 2e semestre des différents travaux</t>
  </si>
  <si>
    <t>Formulaire d'évaluation 3e semestre: rapport de travail</t>
  </si>
  <si>
    <t>Formulaire d'évaluation 3e semestre des différents travaux</t>
  </si>
  <si>
    <t>Formulaire d'évaluation 4e semestre des différents travaux</t>
  </si>
  <si>
    <t>Formulaire d'évaluation 4e semestre: rapport de travail</t>
  </si>
  <si>
    <t>……………………………………………………..</t>
  </si>
  <si>
    <t>……………………………………………………………</t>
  </si>
  <si>
    <t>Notation du dossier de formation et résumé des notes semestrielles et aperçu des semestres 1 - 5</t>
  </si>
  <si>
    <t>Entrepr. Formatrice</t>
  </si>
  <si>
    <t>Tableau 1: Contrôle des comptes rendus réalisés, par semestre et par type</t>
  </si>
  <si>
    <t>Semestre</t>
  </si>
  <si>
    <t>Date</t>
  </si>
  <si>
    <t>a) Comptes rendus</t>
  </si>
  <si>
    <t>(1 par semestre)</t>
  </si>
  <si>
    <t>Compte rendu n° 1</t>
  </si>
  <si>
    <t>Compte rendu n° 2</t>
  </si>
  <si>
    <t>Compte rendu n° 3</t>
  </si>
  <si>
    <t>Compte rendu n° 4</t>
  </si>
  <si>
    <t>Compte rendu n° 5</t>
  </si>
  <si>
    <t>b) C. r. obligatoires</t>
  </si>
  <si>
    <t>Calcul de coûts</t>
  </si>
  <si>
    <t>Etude comparative</t>
  </si>
  <si>
    <t>Rapport d’excursion</t>
  </si>
  <si>
    <t>Tableau 2: Récapitulation des notes du dossier de formation (report des feuilles d’évaluation)</t>
  </si>
  <si>
    <t>Notes obtenues pour les deux comptes rendus du semestre</t>
  </si>
  <si>
    <t>a) Note des c. r. à sujet libre (1 par semestre)</t>
  </si>
  <si>
    <t>b) Note des c. r. obligatoires (1 par semestre)</t>
  </si>
  <si>
    <t>Somme des notes par semestre (a + b)</t>
  </si>
  <si>
    <t>Moyenne semestrielle (somme: 2)</t>
  </si>
  <si>
    <t>Lieu :</t>
  </si>
  <si>
    <r>
      <t>Date :</t>
    </r>
    <r>
      <rPr>
        <sz val="9"/>
        <rFont val="Arial"/>
        <family val="2"/>
      </rPr>
      <t xml:space="preserve"> </t>
    </r>
  </si>
  <si>
    <t xml:space="preserve">Reporter chaque semestre la note du dossier de formation dans le formulaire « Notation du rapport de formation » (position 5) </t>
  </si>
  <si>
    <t xml:space="preserve">La note du dossier de formation est établie par la formatrice/le formateur et est discutée avec l’apprenti/e lors de l’entretien de fin de semestre. Les commentaires concernant l’attribution des points et d’éventuelles déductions seront inscrits au verso. </t>
  </si>
  <si>
    <t>Évaluation du dossier de formation: Exemple</t>
  </si>
  <si>
    <t>Jean Bernasconi</t>
  </si>
  <si>
    <t>Entreprise Forêt</t>
  </si>
  <si>
    <t>Charles Maître</t>
  </si>
  <si>
    <t>Rapport sur les travaux de protection de la nature aux Hauts de La Joux</t>
  </si>
  <si>
    <t>Type de compte-rendu</t>
  </si>
  <si>
    <t xml:space="preserve">           Rapport de travail</t>
  </si>
  <si>
    <t>Structure correcte, conclusion un peu trop courte</t>
  </si>
  <si>
    <t>La mise en page pourrait être un peu plus lisible (choisir une police plus grande).</t>
  </si>
  <si>
    <r>
      <t xml:space="preserve">3. Illustrations
</t>
    </r>
    <r>
      <rPr>
        <sz val="8"/>
        <rFont val="Arial"/>
        <family val="2"/>
      </rPr>
      <t>Photos, Croquis, Graphiques, Tableaux</t>
    </r>
    <r>
      <rPr>
        <i/>
        <sz val="8"/>
        <rFont val="Arial"/>
        <family val="2"/>
      </rPr>
      <t xml:space="preserve">
</t>
    </r>
    <r>
      <rPr>
        <sz val="8"/>
        <rFont val="Arial"/>
        <family val="2"/>
      </rPr>
      <t xml:space="preserve">max. 10 points </t>
    </r>
  </si>
  <si>
    <t>Les images sont éloquentes, à une exception près</t>
  </si>
  <si>
    <t>Images, croquis et graphiques très bien placés</t>
  </si>
  <si>
    <t>Illustrations non légendées</t>
  </si>
  <si>
    <t>Quelques rares fautes d'orthographe</t>
  </si>
  <si>
    <t>formulé avec son propre vocabulaire</t>
  </si>
  <si>
    <r>
      <t>5. Contenu</t>
    </r>
    <r>
      <rPr>
        <sz val="8"/>
        <rFont val="Arial"/>
        <family val="2"/>
      </rPr>
      <t xml:space="preserve">
max. 50 points </t>
    </r>
  </si>
  <si>
    <t>Fil rouge bien identifiable</t>
  </si>
  <si>
    <t>Techniquement correct, à quelques erreurs près</t>
  </si>
  <si>
    <t>Thème bien traité et compréhensible</t>
  </si>
  <si>
    <t>Le sujet pourrait être traité de manière plus approfondie.</t>
  </si>
  <si>
    <t>Tous les termes techniques ne sont pas disponibles</t>
  </si>
  <si>
    <t>Travail réalisé de manière largement autonome, mais l'apprenti-e a besoin de beaucoup d'aide</t>
  </si>
  <si>
    <t>Travail remis avec deux jours de retard, annoncé à l'avance par l'apprenti-e</t>
  </si>
  <si>
    <t>Lyss</t>
  </si>
  <si>
    <t>Signature apprenti-e</t>
  </si>
  <si>
    <t>Ortra Forêt Suisse</t>
  </si>
  <si>
    <t>4ème édition: 06.12.23</t>
  </si>
  <si>
    <t>Informations concernant ce programme d'évaluation</t>
  </si>
  <si>
    <t>Prière de n'écrire que dans les cases blanches. Les cases colorées sont protégées et il n’y est pas possible d’y insérer un texte. Certaines cases contiennent des liens qui transfèrent les données introduites à d’autres cases ou feuillets.</t>
  </si>
  <si>
    <t>Il ne faut pas calculer soi-même les notes - le programme s'en charge à partir de vos indications!</t>
  </si>
  <si>
    <t>Il n'est pas possible de dépasser le nombre de points maximal indiqué à chaque position. Si ce nombre est dépassé, le programme affiche un message d'erreur!</t>
  </si>
  <si>
    <t xml:space="preserve"> </t>
  </si>
  <si>
    <t>Les deux formulaires semestriels sont à envoyer en fin de semestre au centre de collecte des notes du canton. Il en va de même du document «Évaluation du dossier de formation» - Récapitulation des notes de semestre et vue d'ensemble des semestres 1 à 5).</t>
  </si>
  <si>
    <t>Il est indispensable de justifier la notation. L'apprenti doit avoir la possibilité de faire recours contre la note attribuée lors des examens de fin d'apprentissage. Dans un tel cas, l'évaluateur doit être en mesure de justifier une nouvelle fois la notation sur la base de sa prise de notes. Il est obligatoire et aussi très important que la note soit présentée à l'apprenti et que celui-ci signe la fiche d'évaluation.</t>
  </si>
  <si>
    <t>Les formulaires d'évaluation remplis de façon incorrecte ou incomplète seront renvoyés.</t>
  </si>
  <si>
    <t xml:space="preserve">Notice sur les exigences relatives au dossier de formation </t>
  </si>
  <si>
    <t>But</t>
  </si>
  <si>
    <t xml:space="preserve">En constituant son dossier de formation, l’apprenti-e réalise un ouvrage d’ensemble sur ses activités et d’autres faits marquants de son temps de formation. Le fait d’exposer par écrit ses propres activités pratiques renforce l’effet d’apprentissage.  </t>
  </si>
  <si>
    <t>Mission du formateur</t>
  </si>
  <si>
    <t>Les formateurs assistent les apprentis dans le choix des sujets, les accompagnent dans la réalisation des comptes rendus et leur donnent pour chaque compte rendu une évaluation à l’aide de la feuille d’accompagnement.</t>
  </si>
  <si>
    <t>Délai de remise</t>
  </si>
  <si>
    <t>Deux comptes rendus lors de chacun des semestres 1 à 5, à remettre au plus tard à la fin du semestre.</t>
  </si>
  <si>
    <t>Exigences</t>
  </si>
  <si>
    <t>Durant sa formation, l’apprenti-e doit rédiger cinq comptes rendus à sujet libre comportant une estimation simple des coûts; un calcul de coûts détaillé, une observation de la nature, une étude comparative, un rapport d’excursion et une description de l’entreprise (voir tableau ci-dessous). Les personnes qui suivent un apprentissage réduit rendent au total 6 comptes rendus (semestres 1 à 3).</t>
  </si>
  <si>
    <t>Base légale</t>
  </si>
  <si>
    <t>Ordonnance sur la form. prof. de forestier-bûcheron du 12 juin 2019, art. 12</t>
  </si>
  <si>
    <t>Contenu</t>
  </si>
  <si>
    <r>
      <t>Nombre</t>
    </r>
    <r>
      <rPr>
        <i/>
        <sz val="9.5"/>
        <rFont val="Arial"/>
        <family val="2"/>
      </rPr>
      <t xml:space="preserve"> (par semestre)</t>
    </r>
  </si>
  <si>
    <r>
      <t xml:space="preserve">Nombre </t>
    </r>
    <r>
      <rPr>
        <i/>
        <sz val="9.5"/>
        <rFont val="Arial"/>
        <family val="2"/>
      </rPr>
      <t>(semestre 1 à 5)</t>
    </r>
  </si>
  <si>
    <t xml:space="preserve">Comptes rendus 
à sujet libre
</t>
  </si>
  <si>
    <t xml:space="preserve">&gt; Rapports établis par la personne en formation sur des travaux effectués par elle-même durant sa formation
&gt; si possible avec estimation simple/calcul prév. des coûts
</t>
  </si>
  <si>
    <t xml:space="preserve">&gt; Calcul des coûts et du temps nécessaire pour un travail
&gt; Coûts prévisionnels ou définitifs (selon obj. éval. g1.5)
</t>
  </si>
  <si>
    <t xml:space="preserve">choisir un des types de compte rendu pour chacun des semestres 1 à 5 (un compte rendu de chaque type)
</t>
  </si>
  <si>
    <t xml:space="preserve">&gt; Observations à long terme (plus de 6 mois) d’un processus naturel (plante, animal, etc.)
&gt; Description des observations et des changements
</t>
  </si>
  <si>
    <t>&gt; Présentation du problème, pesée des avantages et des inconvénients, conclusions</t>
  </si>
  <si>
    <t>Rapport d’excursion ou de voyage</t>
  </si>
  <si>
    <t>&gt; Description d’une excursion en forêt ou notes de voyage</t>
  </si>
  <si>
    <t>Description de l’entreprise</t>
  </si>
  <si>
    <t>&gt; Description de l’entreprise où travaille l’apprenti-e</t>
  </si>
  <si>
    <t>Nombre total de comptes-rendus</t>
  </si>
  <si>
    <t>Autres informations</t>
  </si>
  <si>
    <t>Des informations plus détaillées sur le dossier de formation se trouvent dans le classeur CODOC « Dossier de formation en entreprise. Un journal de travail type contenant des exemples de tous les types de comptes rendus mentionnés ci-dessus peut être consulté ou téléchargé sur le site de CODOC (www.codoc.ch).</t>
  </si>
  <si>
    <t>Evaluation</t>
  </si>
  <si>
    <t>L’évaluation des différents comptes rendus est effectuée par le formateur à l’aide de la feuille d’évaluation (page 2 ci-après). Celui-ci discute avec l’apprenti-e de l’appréciation et des notes attribuées. Les notes sont ensuite reportées dans le formulaire de notation (page 3, tableau 2). La moyenne ainsi calculée est reportée chaque semestre dans le formulaire « notation du rapport de formation » en position 5.</t>
  </si>
  <si>
    <t>Validité</t>
  </si>
  <si>
    <t>Cette notice a été élaborée par un groupe de travail du CODOC et révisé après une consultation. L’Ortra Forêt Suisse a approuvé cette notice et en recommande l’application aux autorités cantonales et aux entreprises formatrices.</t>
  </si>
  <si>
    <t>Note:</t>
  </si>
  <si>
    <t>D</t>
  </si>
  <si>
    <t>C</t>
  </si>
  <si>
    <t>B</t>
  </si>
  <si>
    <t>A</t>
  </si>
  <si>
    <t xml:space="preserve">E- Mail: </t>
  </si>
  <si>
    <t>Tel:</t>
  </si>
  <si>
    <t>Exigences dépassées</t>
  </si>
  <si>
    <t>Exigences atteintes</t>
  </si>
  <si>
    <t>Exigences juste atteintes (mesures de soutien nécessaires)</t>
  </si>
  <si>
    <t>Exigences pas atteintes (mesures particulières nécessaires)</t>
  </si>
  <si>
    <t>Lettre</t>
  </si>
  <si>
    <t>1. Évaluation</t>
  </si>
  <si>
    <t>2. Notes                             (Compétences  1 - 5 )</t>
  </si>
  <si>
    <t>1. Compétences professionnelles</t>
  </si>
  <si>
    <t>2. Compétences méthodologiques</t>
  </si>
  <si>
    <t>3. Compétences sociales</t>
  </si>
  <si>
    <t>4. Compétences personnelles</t>
  </si>
  <si>
    <t>5. Dossier de formation</t>
  </si>
  <si>
    <t>Récapitulation des notes</t>
  </si>
  <si>
    <t>Note semestrielle du rapport de formation (arrondie à la demi-note)</t>
  </si>
  <si>
    <t>Note
partielle</t>
  </si>
  <si>
    <t>Pondé-
ration</t>
  </si>
  <si>
    <t>Produit</t>
  </si>
  <si>
    <t>Commentaires (obligatoires pour notes partielles
insuffisantes ; utiliser évent. une feuille à part)</t>
  </si>
  <si>
    <t>Somme des valeurs des compétences 1 à 5</t>
  </si>
  <si>
    <t>Moyenne (somme divisée par 9)</t>
  </si>
  <si>
    <t>3. Date et signatures</t>
  </si>
  <si>
    <r>
      <t>Date :</t>
    </r>
    <r>
      <rPr>
        <sz val="10"/>
        <rFont val="Arial"/>
        <family val="2"/>
      </rPr>
      <t xml:space="preserve"> </t>
    </r>
  </si>
  <si>
    <t>Signature de la personne en formation :</t>
  </si>
  <si>
    <t>Signature du représentant légal :</t>
  </si>
  <si>
    <t>Signature formateur/trice :</t>
  </si>
  <si>
    <t>4. Distribution</t>
  </si>
  <si>
    <t>Ce formulaire de notation entièrement rempli et muni de toutes les signatures requises sera envoyé par l’entreprise formatrice à l’adresse indiquée par le
canton, ou conservée par elle conformément aux instructions du responsable cantonal de la formation. La personne en formation et l’entreprise
formatrice en recevront chacune une copie.</t>
  </si>
  <si>
    <t>Adresse où envoyer l’original (fixée par l’autorité cant.)</t>
  </si>
  <si>
    <t>Dernier délai pour l’envoi du formulaire</t>
  </si>
  <si>
    <t>28 février</t>
  </si>
  <si>
    <t>2e semestre : 31 août</t>
  </si>
  <si>
    <t>4e semestre : 31 août</t>
  </si>
  <si>
    <t>semestre 1er :</t>
  </si>
  <si>
    <t>semester 3e :</t>
  </si>
  <si>
    <t>semestre 5e :</t>
  </si>
  <si>
    <t>Notation du rapport de formation semestre 1</t>
  </si>
  <si>
    <t>Notation du rapport de formation semestre 2</t>
  </si>
  <si>
    <t>La note sous chiffre 5 est reprise du « Formulaire d’évaluation du dossier de formation » du CODOC.</t>
  </si>
  <si>
    <t>Notation du rapport de formation semestre 3</t>
  </si>
  <si>
    <t>Signification</t>
  </si>
  <si>
    <t>Equivalent note</t>
  </si>
  <si>
    <t>On utilisera ce tableau pour convertir les évaluations des domaines de compétence du « Rapport de formation » en équivalents notes (notes entières ou demi-entières).</t>
  </si>
  <si>
    <t>La personne en formation et son représentant légal/sa représentante légale (si l’apprenant/e est mineur/e) déclarent, par leur signature, avoir pris connaissance de ces notes et ne pas les contester. Veuillez consulter aussi la rubrique « Accord » au verso de cette feuille.</t>
  </si>
  <si>
    <t>Notation du rapport de formation semestre 4</t>
  </si>
  <si>
    <t>Notation du rapport de formation semestre 5</t>
  </si>
  <si>
    <t>Signature formateur/formatrice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</si>
</sst>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7]d/\ mmmm\ yyyy;@"/>
    <numFmt numFmtId="165" formatCode="0.0"/>
    <numFmt numFmtId="166" formatCode="dd/mm/yy;@"/>
  </numFmts>
  <fonts count="29" x14ac:knownFonts="1">
    <font>
      <sz val="10"/>
      <name val="Arial"/>
    </font>
    <font>
      <sz val="9"/>
      <name val="Arial"/>
      <family val="2"/>
    </font>
    <font>
      <b/>
      <sz val="9"/>
      <name val="Arial"/>
      <family val="2"/>
    </font>
    <font>
      <b/>
      <sz val="8"/>
      <name val="Arial"/>
      <family val="2"/>
    </font>
    <font>
      <sz val="8"/>
      <name val="Arial"/>
      <family val="2"/>
    </font>
    <font>
      <sz val="14"/>
      <name val="Arial"/>
      <family val="2"/>
    </font>
    <font>
      <sz val="18"/>
      <name val="Arial"/>
      <family val="2"/>
    </font>
    <font>
      <b/>
      <sz val="18"/>
      <name val="Arial"/>
      <family val="2"/>
    </font>
    <font>
      <sz val="10"/>
      <name val="Arial"/>
      <family val="2"/>
    </font>
    <font>
      <b/>
      <sz val="7"/>
      <name val="Arial"/>
      <family val="2"/>
    </font>
    <font>
      <sz val="7"/>
      <name val="Arial"/>
      <family val="2"/>
    </font>
    <font>
      <b/>
      <sz val="16"/>
      <name val="Arial"/>
      <family val="2"/>
    </font>
    <font>
      <sz val="16"/>
      <name val="Arial"/>
      <family val="2"/>
    </font>
    <font>
      <b/>
      <sz val="9.5"/>
      <name val="Arial"/>
      <family val="2"/>
    </font>
    <font>
      <sz val="9.5"/>
      <name val="Arial"/>
      <family val="2"/>
    </font>
    <font>
      <i/>
      <sz val="8"/>
      <name val="Arial"/>
      <family val="2"/>
    </font>
    <font>
      <b/>
      <i/>
      <sz val="9"/>
      <name val="Arial"/>
      <family val="2"/>
    </font>
    <font>
      <b/>
      <i/>
      <sz val="10"/>
      <name val="Arial"/>
      <family val="2"/>
    </font>
    <font>
      <sz val="6"/>
      <name val="Arial"/>
      <family val="2"/>
    </font>
    <font>
      <b/>
      <sz val="15"/>
      <color rgb="FFCC0000"/>
      <name val="Arial"/>
      <family val="2"/>
    </font>
    <font>
      <b/>
      <sz val="9"/>
      <color rgb="FFCC0000"/>
      <name val="Arial"/>
      <family val="2"/>
    </font>
    <font>
      <b/>
      <sz val="15"/>
      <name val="Arial"/>
      <family val="2"/>
    </font>
    <font>
      <b/>
      <i/>
      <sz val="9.5"/>
      <name val="Arial"/>
      <family val="2"/>
    </font>
    <font>
      <i/>
      <sz val="9.5"/>
      <name val="Arial"/>
      <family val="2"/>
    </font>
    <font>
      <b/>
      <sz val="6"/>
      <name val="Arial"/>
      <family val="2"/>
    </font>
    <font>
      <b/>
      <sz val="10"/>
      <name val="Arial"/>
      <family val="2"/>
    </font>
    <font>
      <b/>
      <sz val="11"/>
      <name val="Arial"/>
      <family val="2"/>
    </font>
    <font>
      <u/>
      <sz val="10"/>
      <color indexed="12"/>
      <name val="Arial"/>
      <family val="2"/>
    </font>
    <font>
      <u/>
      <sz val="9"/>
      <color indexed="12"/>
      <name val="Arial"/>
      <family val="2"/>
    </font>
  </fonts>
  <fills count="6">
    <fill>
      <patternFill patternType="none"/>
    </fill>
    <fill>
      <patternFill patternType="gray125"/>
    </fill>
    <fill>
      <patternFill patternType="solid">
        <fgColor theme="5" tint="0.59999389629810485"/>
        <bgColor indexed="64"/>
      </patternFill>
    </fill>
    <fill>
      <patternFill patternType="solid">
        <fgColor indexed="22"/>
        <bgColor indexed="64"/>
      </patternFill>
    </fill>
    <fill>
      <patternFill patternType="solid">
        <fgColor indexed="55"/>
        <bgColor indexed="64"/>
      </patternFill>
    </fill>
    <fill>
      <patternFill patternType="solid">
        <fgColor theme="9" tint="0.39997558519241921"/>
        <bgColor indexed="64"/>
      </patternFill>
    </fill>
  </fills>
  <borders count="77">
    <border>
      <left/>
      <right/>
      <top/>
      <bottom/>
      <diagonal/>
    </border>
    <border>
      <left/>
      <right/>
      <top style="medium">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dotted">
        <color indexed="64"/>
      </right>
      <top style="dotted">
        <color indexed="64"/>
      </top>
      <bottom/>
      <diagonal/>
    </border>
    <border>
      <left style="dotted">
        <color indexed="64"/>
      </left>
      <right style="thin">
        <color indexed="64"/>
      </right>
      <top/>
      <bottom style="dotted">
        <color indexed="64"/>
      </bottom>
      <diagonal/>
    </border>
    <border>
      <left style="thin">
        <color indexed="64"/>
      </left>
      <right style="dotted">
        <color indexed="64"/>
      </right>
      <top/>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medium">
        <color indexed="64"/>
      </right>
      <top/>
      <bottom/>
      <diagonal/>
    </border>
    <border>
      <left style="thin">
        <color indexed="64"/>
      </left>
      <right/>
      <top/>
      <bottom/>
      <diagonal/>
    </border>
    <border>
      <left/>
      <right/>
      <top style="thin">
        <color auto="1"/>
      </top>
      <bottom/>
      <diagonal/>
    </border>
    <border>
      <left/>
      <right/>
      <top/>
      <bottom style="dotted">
        <color auto="1"/>
      </bottom>
      <diagonal/>
    </border>
  </borders>
  <cellStyleXfs count="4">
    <xf numFmtId="0" fontId="0" fillId="0" borderId="0"/>
    <xf numFmtId="0" fontId="8" fillId="0" borderId="0"/>
    <xf numFmtId="0" fontId="8" fillId="0" borderId="0"/>
    <xf numFmtId="0" fontId="27" fillId="0" borderId="0" applyNumberFormat="0" applyFill="0" applyBorder="0" applyAlignment="0" applyProtection="0">
      <alignment vertical="top"/>
      <protection locked="0"/>
    </xf>
  </cellStyleXfs>
  <cellXfs count="549">
    <xf numFmtId="0" fontId="0" fillId="0" borderId="0" xfId="0"/>
    <xf numFmtId="0" fontId="0" fillId="0" borderId="0" xfId="0" applyProtection="1">
      <protection hidden="1"/>
    </xf>
    <xf numFmtId="0" fontId="0" fillId="0" borderId="0" xfId="0" applyAlignment="1" applyProtection="1">
      <alignment horizontal="center"/>
      <protection hidden="1"/>
    </xf>
    <xf numFmtId="0" fontId="0" fillId="0" borderId="0" xfId="0" applyAlignment="1" applyProtection="1">
      <alignment horizontal="left" vertical="center"/>
      <protection hidden="1"/>
    </xf>
    <xf numFmtId="0" fontId="0" fillId="0" borderId="0" xfId="0" applyAlignment="1" applyProtection="1">
      <alignment horizontal="center" vertical="center"/>
      <protection hidden="1"/>
    </xf>
    <xf numFmtId="0" fontId="0" fillId="0" borderId="0" xfId="0" applyAlignment="1" applyProtection="1">
      <alignment horizontal="left"/>
      <protection hidden="1"/>
    </xf>
    <xf numFmtId="0" fontId="1" fillId="2" borderId="0" xfId="0" applyFont="1" applyFill="1" applyAlignment="1" applyProtection="1">
      <alignment horizontal="center"/>
      <protection hidden="1"/>
    </xf>
    <xf numFmtId="0" fontId="2" fillId="2" borderId="0" xfId="0" applyFont="1" applyFill="1" applyAlignment="1" applyProtection="1">
      <alignment horizontal="center" vertical="center"/>
      <protection hidden="1"/>
    </xf>
    <xf numFmtId="0" fontId="2" fillId="2" borderId="0" xfId="0" applyFont="1" applyFill="1" applyAlignment="1" applyProtection="1">
      <alignment horizontal="left" vertical="center"/>
      <protection hidden="1"/>
    </xf>
    <xf numFmtId="164" fontId="2" fillId="2" borderId="0" xfId="0" applyNumberFormat="1" applyFont="1" applyFill="1" applyAlignment="1" applyProtection="1">
      <alignment horizontal="left" vertical="center"/>
      <protection hidden="1"/>
    </xf>
    <xf numFmtId="0" fontId="2" fillId="2" borderId="0" xfId="0" applyFont="1" applyFill="1" applyAlignment="1" applyProtection="1">
      <alignment horizontal="right" vertical="center"/>
      <protection hidden="1"/>
    </xf>
    <xf numFmtId="165" fontId="3" fillId="2" borderId="2" xfId="0" applyNumberFormat="1" applyFont="1" applyFill="1" applyBorder="1" applyAlignment="1" applyProtection="1">
      <alignment horizontal="center" vertical="center"/>
      <protection hidden="1"/>
    </xf>
    <xf numFmtId="0" fontId="3" fillId="2" borderId="3" xfId="0" applyFont="1" applyFill="1" applyBorder="1" applyAlignment="1" applyProtection="1">
      <alignment horizontal="center" vertical="center" wrapText="1"/>
      <protection hidden="1"/>
    </xf>
    <xf numFmtId="0" fontId="3" fillId="2" borderId="4" xfId="0" applyFont="1" applyFill="1" applyBorder="1" applyAlignment="1" applyProtection="1">
      <alignment horizontal="left" vertical="center" wrapText="1"/>
      <protection hidden="1"/>
    </xf>
    <xf numFmtId="0" fontId="3" fillId="2" borderId="5" xfId="0" applyFont="1" applyFill="1" applyBorder="1" applyAlignment="1" applyProtection="1">
      <alignment horizontal="right" vertical="center" wrapText="1"/>
      <protection hidden="1"/>
    </xf>
    <xf numFmtId="0" fontId="3" fillId="2" borderId="7" xfId="0" applyFont="1" applyFill="1" applyBorder="1" applyAlignment="1" applyProtection="1">
      <alignment horizontal="center" vertical="center"/>
      <protection hidden="1"/>
    </xf>
    <xf numFmtId="0" fontId="4" fillId="0" borderId="8" xfId="0" applyFont="1" applyBorder="1" applyAlignment="1" applyProtection="1">
      <alignment horizontal="center" vertical="center" wrapText="1"/>
      <protection locked="0" hidden="1"/>
    </xf>
    <xf numFmtId="0" fontId="4" fillId="2" borderId="8" xfId="0" applyFont="1" applyFill="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locked="0" hidden="1"/>
    </xf>
    <xf numFmtId="0" fontId="4" fillId="2" borderId="9" xfId="0" applyFont="1" applyFill="1" applyBorder="1" applyAlignment="1" applyProtection="1">
      <alignment horizontal="center" vertical="center" wrapText="1"/>
      <protection hidden="1"/>
    </xf>
    <xf numFmtId="0" fontId="3" fillId="2" borderId="12" xfId="0" applyFont="1" applyFill="1" applyBorder="1" applyAlignment="1" applyProtection="1">
      <alignment horizontal="center" vertical="center"/>
      <protection hidden="1"/>
    </xf>
    <xf numFmtId="0" fontId="4" fillId="0" borderId="13" xfId="0" applyFont="1" applyBorder="1" applyAlignment="1" applyProtection="1">
      <alignment horizontal="center" vertical="center" wrapText="1"/>
      <protection locked="0" hidden="1"/>
    </xf>
    <xf numFmtId="0" fontId="4" fillId="2" borderId="13" xfId="0" applyFont="1" applyFill="1" applyBorder="1" applyAlignment="1" applyProtection="1">
      <alignment horizontal="center" vertical="center" wrapText="1"/>
      <protection hidden="1"/>
    </xf>
    <xf numFmtId="0" fontId="4" fillId="2" borderId="17" xfId="0" applyFont="1" applyFill="1" applyBorder="1" applyAlignment="1" applyProtection="1">
      <alignment horizontal="left" vertical="center" wrapText="1"/>
      <protection hidden="1"/>
    </xf>
    <xf numFmtId="0" fontId="4" fillId="2" borderId="18" xfId="0" applyFont="1" applyFill="1" applyBorder="1" applyAlignment="1" applyProtection="1">
      <alignment horizontal="left" vertical="center" wrapText="1"/>
      <protection hidden="1"/>
    </xf>
    <xf numFmtId="0" fontId="3" fillId="2" borderId="19" xfId="0" applyFont="1" applyFill="1" applyBorder="1" applyAlignment="1" applyProtection="1">
      <alignment horizontal="center" vertical="center"/>
      <protection hidden="1"/>
    </xf>
    <xf numFmtId="0" fontId="4" fillId="0" borderId="20" xfId="0" applyFont="1" applyBorder="1" applyAlignment="1" applyProtection="1">
      <alignment horizontal="center" vertical="center" wrapText="1"/>
      <protection locked="0" hidden="1"/>
    </xf>
    <xf numFmtId="0" fontId="4" fillId="2" borderId="20" xfId="0" applyFont="1" applyFill="1" applyBorder="1" applyAlignment="1" applyProtection="1">
      <alignment horizontal="center" vertical="center" wrapText="1"/>
      <protection hidden="1"/>
    </xf>
    <xf numFmtId="0" fontId="3" fillId="2" borderId="24" xfId="0" applyFont="1" applyFill="1" applyBorder="1" applyAlignment="1" applyProtection="1">
      <alignment horizontal="center" vertical="center"/>
      <protection hidden="1"/>
    </xf>
    <xf numFmtId="0" fontId="4" fillId="0" borderId="25" xfId="0" applyFont="1" applyBorder="1" applyAlignment="1" applyProtection="1">
      <alignment horizontal="center" vertical="center" wrapText="1"/>
      <protection locked="0" hidden="1"/>
    </xf>
    <xf numFmtId="0" fontId="4" fillId="2" borderId="25" xfId="0" applyFont="1" applyFill="1" applyBorder="1" applyAlignment="1" applyProtection="1">
      <alignment horizontal="center" vertical="center" wrapText="1"/>
      <protection hidden="1"/>
    </xf>
    <xf numFmtId="0" fontId="4" fillId="0" borderId="29" xfId="0" applyFont="1" applyBorder="1" applyAlignment="1" applyProtection="1">
      <alignment horizontal="center" vertical="center" wrapText="1"/>
      <protection locked="0" hidden="1"/>
    </xf>
    <xf numFmtId="0" fontId="4" fillId="2" borderId="29" xfId="0" applyFont="1" applyFill="1" applyBorder="1" applyAlignment="1" applyProtection="1">
      <alignment horizontal="center" vertical="center" wrapText="1"/>
      <protection hidden="1"/>
    </xf>
    <xf numFmtId="0" fontId="3" fillId="2" borderId="33" xfId="0" applyFont="1" applyFill="1" applyBorder="1" applyAlignment="1" applyProtection="1">
      <alignment horizontal="center" vertical="center"/>
      <protection hidden="1"/>
    </xf>
    <xf numFmtId="0" fontId="3" fillId="2" borderId="33" xfId="0" applyFont="1" applyFill="1" applyBorder="1" applyAlignment="1" applyProtection="1">
      <alignment horizontal="center" vertical="center" wrapText="1"/>
      <protection hidden="1"/>
    </xf>
    <xf numFmtId="0" fontId="3" fillId="2" borderId="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protection hidden="1"/>
    </xf>
    <xf numFmtId="0" fontId="8" fillId="0" borderId="0" xfId="1" applyAlignment="1">
      <alignment horizontal="left" vertical="center"/>
    </xf>
    <xf numFmtId="0" fontId="13" fillId="2" borderId="5" xfId="1" applyFont="1" applyFill="1" applyBorder="1" applyAlignment="1" applyProtection="1">
      <alignment horizontal="left" vertical="center" wrapText="1"/>
      <protection hidden="1"/>
    </xf>
    <xf numFmtId="0" fontId="8" fillId="2" borderId="5" xfId="1" applyFill="1" applyBorder="1" applyAlignment="1" applyProtection="1">
      <alignment horizontal="left" vertical="center" wrapText="1"/>
      <protection hidden="1"/>
    </xf>
    <xf numFmtId="0" fontId="14" fillId="2" borderId="5" xfId="1" applyFont="1" applyFill="1" applyBorder="1" applyAlignment="1" applyProtection="1">
      <alignment horizontal="left" vertical="center" wrapText="1"/>
      <protection hidden="1"/>
    </xf>
    <xf numFmtId="0" fontId="14" fillId="2" borderId="5" xfId="1" applyFont="1" applyFill="1" applyBorder="1" applyAlignment="1" applyProtection="1">
      <alignment horizontal="center" vertical="center" wrapText="1"/>
      <protection hidden="1"/>
    </xf>
    <xf numFmtId="0" fontId="8" fillId="0" borderId="0" xfId="1" applyAlignment="1" applyProtection="1">
      <alignment horizontal="left"/>
      <protection hidden="1"/>
    </xf>
    <xf numFmtId="0" fontId="8" fillId="0" borderId="0" xfId="1" applyAlignment="1" applyProtection="1">
      <alignment horizontal="left" vertical="center"/>
      <protection hidden="1"/>
    </xf>
    <xf numFmtId="0" fontId="8" fillId="0" borderId="0" xfId="1" applyAlignment="1" applyProtection="1">
      <alignment horizontal="center" vertical="center"/>
      <protection hidden="1"/>
    </xf>
    <xf numFmtId="0" fontId="8" fillId="0" borderId="0" xfId="1" applyAlignment="1">
      <alignment horizontal="center" vertical="center"/>
    </xf>
    <xf numFmtId="0" fontId="8" fillId="0" borderId="0" xfId="1"/>
    <xf numFmtId="0" fontId="8" fillId="0" borderId="0" xfId="1" applyAlignment="1">
      <alignment horizontal="center"/>
    </xf>
    <xf numFmtId="0" fontId="1" fillId="2" borderId="25" xfId="1" applyFont="1" applyFill="1" applyBorder="1" applyAlignment="1" applyProtection="1">
      <alignment horizontal="center" vertical="center" wrapText="1"/>
      <protection hidden="1"/>
    </xf>
    <xf numFmtId="166" fontId="1" fillId="2" borderId="9" xfId="1" applyNumberFormat="1" applyFont="1" applyFill="1" applyBorder="1" applyAlignment="1" applyProtection="1">
      <alignment horizontal="center" vertical="center" wrapText="1"/>
      <protection hidden="1"/>
    </xf>
    <xf numFmtId="0" fontId="1" fillId="0" borderId="25" xfId="1" applyFont="1" applyBorder="1" applyAlignment="1" applyProtection="1">
      <alignment horizontal="left" vertical="center" wrapText="1"/>
      <protection locked="0" hidden="1"/>
    </xf>
    <xf numFmtId="0" fontId="1" fillId="2" borderId="20" xfId="1" applyFont="1" applyFill="1" applyBorder="1" applyAlignment="1" applyProtection="1">
      <alignment horizontal="center" vertical="center" wrapText="1"/>
      <protection hidden="1"/>
    </xf>
    <xf numFmtId="166" fontId="1" fillId="2" borderId="20" xfId="1" applyNumberFormat="1" applyFont="1" applyFill="1" applyBorder="1" applyAlignment="1" applyProtection="1">
      <alignment horizontal="center" vertical="center" wrapText="1"/>
      <protection hidden="1"/>
    </xf>
    <xf numFmtId="0" fontId="1" fillId="0" borderId="20" xfId="1" applyFont="1" applyBorder="1" applyAlignment="1" applyProtection="1">
      <alignment horizontal="left" vertical="center" wrapText="1"/>
      <protection locked="0" hidden="1"/>
    </xf>
    <xf numFmtId="166" fontId="1" fillId="2" borderId="13" xfId="1" applyNumberFormat="1" applyFont="1" applyFill="1" applyBorder="1" applyAlignment="1" applyProtection="1">
      <alignment horizontal="center" vertical="center" wrapText="1"/>
      <protection hidden="1"/>
    </xf>
    <xf numFmtId="0" fontId="1" fillId="2" borderId="29" xfId="1" applyFont="1" applyFill="1" applyBorder="1" applyAlignment="1" applyProtection="1">
      <alignment horizontal="center" vertical="center" wrapText="1"/>
      <protection hidden="1"/>
    </xf>
    <xf numFmtId="166" fontId="1" fillId="2" borderId="29" xfId="1" applyNumberFormat="1" applyFont="1" applyFill="1" applyBorder="1" applyAlignment="1" applyProtection="1">
      <alignment horizontal="center" vertical="center" wrapText="1"/>
      <protection hidden="1"/>
    </xf>
    <xf numFmtId="0" fontId="1" fillId="0" borderId="29" xfId="1" applyFont="1" applyBorder="1" applyAlignment="1" applyProtection="1">
      <alignment horizontal="left" vertical="center" wrapText="1"/>
      <protection locked="0" hidden="1"/>
    </xf>
    <xf numFmtId="0" fontId="1" fillId="2" borderId="0" xfId="1" applyFont="1" applyFill="1" applyAlignment="1" applyProtection="1">
      <alignment horizontal="left" vertical="center"/>
      <protection hidden="1"/>
    </xf>
    <xf numFmtId="0" fontId="1" fillId="2" borderId="0" xfId="1" applyFont="1" applyFill="1" applyAlignment="1" applyProtection="1">
      <alignment horizontal="center" vertical="center"/>
      <protection hidden="1"/>
    </xf>
    <xf numFmtId="1" fontId="1" fillId="2" borderId="20" xfId="1" applyNumberFormat="1" applyFont="1" applyFill="1" applyBorder="1" applyAlignment="1" applyProtection="1">
      <alignment horizontal="center" vertical="center" wrapText="1"/>
      <protection hidden="1"/>
    </xf>
    <xf numFmtId="1" fontId="1" fillId="2" borderId="19" xfId="1" applyNumberFormat="1" applyFont="1" applyFill="1" applyBorder="1" applyAlignment="1" applyProtection="1">
      <alignment horizontal="center" vertical="center" wrapText="1"/>
      <protection hidden="1"/>
    </xf>
    <xf numFmtId="165" fontId="1" fillId="2" borderId="20" xfId="1" applyNumberFormat="1" applyFont="1" applyFill="1" applyBorder="1" applyAlignment="1" applyProtection="1">
      <alignment horizontal="center" vertical="center" wrapText="1"/>
      <protection hidden="1"/>
    </xf>
    <xf numFmtId="165" fontId="1" fillId="2" borderId="19" xfId="1" applyNumberFormat="1" applyFont="1" applyFill="1" applyBorder="1" applyAlignment="1" applyProtection="1">
      <alignment horizontal="center" vertical="center" wrapText="1"/>
      <protection hidden="1"/>
    </xf>
    <xf numFmtId="165" fontId="1" fillId="2" borderId="29" xfId="1" applyNumberFormat="1" applyFont="1" applyFill="1" applyBorder="1" applyAlignment="1" applyProtection="1">
      <alignment horizontal="center" vertical="center" wrapText="1"/>
      <protection hidden="1"/>
    </xf>
    <xf numFmtId="165" fontId="1" fillId="2" borderId="55" xfId="1" applyNumberFormat="1" applyFont="1" applyFill="1" applyBorder="1" applyAlignment="1" applyProtection="1">
      <alignment horizontal="center" vertical="center" wrapText="1"/>
      <protection hidden="1"/>
    </xf>
    <xf numFmtId="0" fontId="2" fillId="2" borderId="0" xfId="1" applyFont="1" applyFill="1" applyAlignment="1" applyProtection="1">
      <alignment horizontal="left"/>
      <protection hidden="1"/>
    </xf>
    <xf numFmtId="0" fontId="1" fillId="2" borderId="1" xfId="1" applyFont="1" applyFill="1" applyBorder="1" applyAlignment="1" applyProtection="1">
      <alignment horizontal="center"/>
      <protection hidden="1"/>
    </xf>
    <xf numFmtId="164" fontId="2" fillId="2" borderId="0" xfId="1" applyNumberFormat="1" applyFont="1" applyFill="1" applyAlignment="1" applyProtection="1">
      <alignment horizontal="left"/>
      <protection hidden="1"/>
    </xf>
    <xf numFmtId="0" fontId="2" fillId="2" borderId="0" xfId="1" applyFont="1" applyFill="1" applyAlignment="1" applyProtection="1">
      <alignment horizontal="left" vertical="center"/>
      <protection hidden="1"/>
    </xf>
    <xf numFmtId="0" fontId="2" fillId="2" borderId="0" xfId="1" applyFont="1" applyFill="1" applyAlignment="1" applyProtection="1">
      <alignment horizontal="center" vertical="center"/>
      <protection hidden="1"/>
    </xf>
    <xf numFmtId="0" fontId="1" fillId="2" borderId="0" xfId="1" applyFont="1" applyFill="1" applyAlignment="1" applyProtection="1">
      <alignment horizontal="center"/>
      <protection hidden="1"/>
    </xf>
    <xf numFmtId="0" fontId="5" fillId="0" borderId="0" xfId="1" applyFont="1" applyAlignment="1" applyProtection="1">
      <alignment horizontal="center" vertical="center"/>
      <protection hidden="1"/>
    </xf>
    <xf numFmtId="0" fontId="3" fillId="2" borderId="8" xfId="1" applyFont="1" applyFill="1" applyBorder="1" applyAlignment="1" applyProtection="1">
      <alignment horizontal="center" vertical="center" wrapText="1"/>
      <protection hidden="1"/>
    </xf>
    <xf numFmtId="0" fontId="3" fillId="2" borderId="33" xfId="1" applyFont="1" applyFill="1" applyBorder="1" applyAlignment="1" applyProtection="1">
      <alignment horizontal="center" vertical="center" wrapText="1"/>
      <protection hidden="1"/>
    </xf>
    <xf numFmtId="0" fontId="4" fillId="2" borderId="13" xfId="1" applyFont="1" applyFill="1" applyBorder="1" applyAlignment="1" applyProtection="1">
      <alignment horizontal="center" vertical="center" wrapText="1"/>
      <protection hidden="1"/>
    </xf>
    <xf numFmtId="0" fontId="4" fillId="0" borderId="13" xfId="1" applyFont="1" applyBorder="1" applyAlignment="1" applyProtection="1">
      <alignment horizontal="center" vertical="center" wrapText="1"/>
      <protection hidden="1"/>
    </xf>
    <xf numFmtId="0" fontId="3" fillId="2" borderId="7" xfId="1" applyFont="1" applyFill="1" applyBorder="1" applyAlignment="1" applyProtection="1">
      <alignment horizontal="center" vertical="center"/>
      <protection hidden="1"/>
    </xf>
    <xf numFmtId="0" fontId="4" fillId="2" borderId="8" xfId="1" applyFont="1" applyFill="1" applyBorder="1" applyAlignment="1" applyProtection="1">
      <alignment horizontal="center" vertical="center" wrapText="1"/>
      <protection hidden="1"/>
    </xf>
    <xf numFmtId="0" fontId="4" fillId="0" borderId="8" xfId="1" applyFont="1" applyBorder="1" applyAlignment="1" applyProtection="1">
      <alignment horizontal="center" vertical="center" wrapText="1"/>
      <protection hidden="1"/>
    </xf>
    <xf numFmtId="0" fontId="3" fillId="2" borderId="33" xfId="1" applyFont="1" applyFill="1" applyBorder="1" applyAlignment="1" applyProtection="1">
      <alignment horizontal="center" vertical="center"/>
      <protection hidden="1"/>
    </xf>
    <xf numFmtId="0" fontId="4" fillId="2" borderId="25" xfId="1" applyFont="1" applyFill="1" applyBorder="1" applyAlignment="1" applyProtection="1">
      <alignment horizontal="center" vertical="center" wrapText="1"/>
      <protection hidden="1"/>
    </xf>
    <xf numFmtId="0" fontId="4" fillId="0" borderId="25" xfId="1" applyFont="1" applyBorder="1" applyAlignment="1" applyProtection="1">
      <alignment horizontal="center" vertical="center" wrapText="1"/>
      <protection hidden="1"/>
    </xf>
    <xf numFmtId="0" fontId="3" fillId="2" borderId="24" xfId="1" applyFont="1" applyFill="1" applyBorder="1" applyAlignment="1" applyProtection="1">
      <alignment horizontal="center" vertical="center"/>
      <protection hidden="1"/>
    </xf>
    <xf numFmtId="0" fontId="4" fillId="2" borderId="20" xfId="1" applyFont="1" applyFill="1" applyBorder="1" applyAlignment="1" applyProtection="1">
      <alignment horizontal="center" vertical="center" wrapText="1"/>
      <protection hidden="1"/>
    </xf>
    <xf numFmtId="0" fontId="4" fillId="0" borderId="20" xfId="1" applyFont="1" applyBorder="1" applyAlignment="1" applyProtection="1">
      <alignment horizontal="center" vertical="center" wrapText="1"/>
      <protection hidden="1"/>
    </xf>
    <xf numFmtId="0" fontId="3" fillId="2" borderId="19" xfId="1" applyFont="1" applyFill="1" applyBorder="1" applyAlignment="1" applyProtection="1">
      <alignment horizontal="center" vertical="center"/>
      <protection hidden="1"/>
    </xf>
    <xf numFmtId="0" fontId="3" fillId="2" borderId="12" xfId="1" applyFont="1" applyFill="1" applyBorder="1" applyAlignment="1" applyProtection="1">
      <alignment horizontal="center" vertical="center"/>
      <protection hidden="1"/>
    </xf>
    <xf numFmtId="0" fontId="4" fillId="2" borderId="29" xfId="1" applyFont="1" applyFill="1" applyBorder="1" applyAlignment="1" applyProtection="1">
      <alignment horizontal="center" vertical="center" wrapText="1"/>
      <protection hidden="1"/>
    </xf>
    <xf numFmtId="0" fontId="4" fillId="0" borderId="29" xfId="1" applyFont="1" applyBorder="1" applyAlignment="1" applyProtection="1">
      <alignment horizontal="center" vertical="center" wrapText="1"/>
      <protection hidden="1"/>
    </xf>
    <xf numFmtId="0" fontId="4" fillId="2" borderId="18" xfId="1" applyFont="1" applyFill="1" applyBorder="1" applyAlignment="1" applyProtection="1">
      <alignment horizontal="left" vertical="center" wrapText="1"/>
      <protection hidden="1"/>
    </xf>
    <xf numFmtId="0" fontId="4" fillId="2" borderId="17" xfId="1" applyFont="1" applyFill="1" applyBorder="1" applyAlignment="1" applyProtection="1">
      <alignment horizontal="left" vertical="center" wrapText="1"/>
      <protection hidden="1"/>
    </xf>
    <xf numFmtId="0" fontId="4" fillId="2" borderId="9" xfId="1" applyFont="1" applyFill="1" applyBorder="1" applyAlignment="1" applyProtection="1">
      <alignment horizontal="center" vertical="center" wrapText="1"/>
      <protection hidden="1"/>
    </xf>
    <xf numFmtId="0" fontId="4" fillId="0" borderId="9" xfId="1" applyFont="1" applyBorder="1" applyAlignment="1" applyProtection="1">
      <alignment horizontal="center" vertical="center" wrapText="1"/>
      <protection hidden="1"/>
    </xf>
    <xf numFmtId="0" fontId="3" fillId="2" borderId="4" xfId="1" applyFont="1" applyFill="1" applyBorder="1" applyAlignment="1" applyProtection="1">
      <alignment horizontal="left" vertical="center" wrapText="1"/>
      <protection hidden="1"/>
    </xf>
    <xf numFmtId="0" fontId="3" fillId="2" borderId="5" xfId="1" applyFont="1" applyFill="1" applyBorder="1" applyAlignment="1" applyProtection="1">
      <alignment horizontal="right" vertical="center" wrapText="1"/>
      <protection hidden="1"/>
    </xf>
    <xf numFmtId="0" fontId="3" fillId="2" borderId="3" xfId="1" applyFont="1" applyFill="1" applyBorder="1" applyAlignment="1" applyProtection="1">
      <alignment horizontal="center" vertical="center" wrapText="1"/>
      <protection hidden="1"/>
    </xf>
    <xf numFmtId="165" fontId="3" fillId="2" borderId="2" xfId="1" applyNumberFormat="1" applyFont="1" applyFill="1" applyBorder="1" applyAlignment="1" applyProtection="1">
      <alignment horizontal="center" vertical="center"/>
      <protection hidden="1"/>
    </xf>
    <xf numFmtId="0" fontId="2" fillId="2" borderId="0" xfId="1" applyFont="1" applyFill="1" applyAlignment="1" applyProtection="1">
      <alignment horizontal="right" vertical="center"/>
      <protection hidden="1"/>
    </xf>
    <xf numFmtId="164" fontId="2" fillId="2" borderId="0" xfId="1" applyNumberFormat="1" applyFont="1" applyFill="1" applyAlignment="1" applyProtection="1">
      <alignment horizontal="left" vertical="center"/>
      <protection hidden="1"/>
    </xf>
    <xf numFmtId="0" fontId="2" fillId="0" borderId="0" xfId="1" applyFont="1" applyAlignment="1" applyProtection="1">
      <alignment horizontal="left"/>
      <protection hidden="1"/>
    </xf>
    <xf numFmtId="0" fontId="16" fillId="2" borderId="0" xfId="1" applyFont="1" applyFill="1" applyAlignment="1" applyProtection="1">
      <alignment horizontal="center"/>
      <protection hidden="1"/>
    </xf>
    <xf numFmtId="0" fontId="2" fillId="0" borderId="0" xfId="1" applyFont="1" applyAlignment="1" applyProtection="1">
      <alignment horizontal="center"/>
      <protection hidden="1"/>
    </xf>
    <xf numFmtId="0" fontId="17" fillId="0" borderId="0" xfId="1" applyFont="1" applyAlignment="1" applyProtection="1">
      <alignment horizontal="left" vertical="center"/>
      <protection hidden="1"/>
    </xf>
    <xf numFmtId="0" fontId="4" fillId="0" borderId="0" xfId="1" applyFont="1" applyAlignment="1" applyProtection="1">
      <alignment horizontal="left" vertical="center"/>
      <protection hidden="1"/>
    </xf>
    <xf numFmtId="0" fontId="18" fillId="0" borderId="0" xfId="1" applyFont="1" applyAlignment="1" applyProtection="1">
      <alignment horizontal="right" vertical="center"/>
      <protection hidden="1"/>
    </xf>
    <xf numFmtId="0" fontId="8" fillId="0" borderId="0" xfId="1" applyProtection="1">
      <protection hidden="1"/>
    </xf>
    <xf numFmtId="0" fontId="8" fillId="0" borderId="0" xfId="1" applyAlignment="1" applyProtection="1">
      <alignment horizontal="center"/>
      <protection hidden="1"/>
    </xf>
    <xf numFmtId="0" fontId="5" fillId="0" borderId="0" xfId="0" applyFont="1" applyAlignment="1" applyProtection="1">
      <alignment horizontal="center" vertical="center"/>
      <protection locked="0"/>
    </xf>
    <xf numFmtId="0" fontId="0" fillId="0" borderId="0" xfId="0" applyAlignment="1" applyProtection="1">
      <alignment horizontal="left" vertical="center"/>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hidden="1"/>
    </xf>
    <xf numFmtId="0" fontId="22" fillId="0" borderId="23" xfId="2" applyFont="1" applyBorder="1" applyAlignment="1" applyProtection="1">
      <alignment horizontal="center" vertical="top" wrapText="1"/>
      <protection hidden="1"/>
    </xf>
    <xf numFmtId="0" fontId="22" fillId="0" borderId="56" xfId="2" applyFont="1" applyBorder="1" applyAlignment="1" applyProtection="1">
      <alignment horizontal="center" vertical="top" wrapText="1"/>
      <protection hidden="1"/>
    </xf>
    <xf numFmtId="0" fontId="15" fillId="0" borderId="0" xfId="0" applyFont="1" applyAlignment="1" applyProtection="1">
      <alignment horizontal="left" vertical="center"/>
      <protection locked="0"/>
    </xf>
    <xf numFmtId="0" fontId="22" fillId="0" borderId="57" xfId="2" applyFont="1" applyBorder="1" applyAlignment="1" applyProtection="1">
      <alignment horizontal="center" vertical="center"/>
      <protection hidden="1"/>
    </xf>
    <xf numFmtId="0" fontId="22" fillId="0" borderId="60" xfId="2" applyFont="1" applyBorder="1" applyAlignment="1" applyProtection="1">
      <alignment horizontal="center" vertical="center"/>
      <protection hidden="1"/>
    </xf>
    <xf numFmtId="0" fontId="22" fillId="0" borderId="65" xfId="2" applyFont="1" applyBorder="1" applyAlignment="1" applyProtection="1">
      <alignment horizontal="center" vertical="center"/>
      <protection hidden="1"/>
    </xf>
    <xf numFmtId="0" fontId="22" fillId="0" borderId="67" xfId="2" applyFont="1" applyBorder="1" applyAlignment="1" applyProtection="1">
      <alignment horizontal="center" vertical="center"/>
      <protection hidden="1"/>
    </xf>
    <xf numFmtId="0" fontId="23" fillId="0" borderId="69" xfId="2" applyFont="1" applyBorder="1" applyAlignment="1" applyProtection="1">
      <alignment horizontal="left" vertical="center"/>
      <protection hidden="1"/>
    </xf>
    <xf numFmtId="0" fontId="22" fillId="0" borderId="72" xfId="2" applyFont="1" applyBorder="1" applyAlignment="1" applyProtection="1">
      <alignment horizontal="center" vertical="center"/>
      <protection hidden="1"/>
    </xf>
    <xf numFmtId="0" fontId="0" fillId="0" borderId="0" xfId="0" applyProtection="1">
      <protection locked="0"/>
    </xf>
    <xf numFmtId="0" fontId="1" fillId="2" borderId="32" xfId="0" applyFont="1" applyFill="1" applyBorder="1" applyAlignment="1" applyProtection="1">
      <alignment horizontal="left" vertical="center" wrapText="1"/>
      <protection hidden="1"/>
    </xf>
    <xf numFmtId="0" fontId="1" fillId="2" borderId="1" xfId="0" applyFont="1" applyFill="1" applyBorder="1" applyAlignment="1" applyProtection="1">
      <alignment horizontal="left" vertical="center" wrapText="1"/>
      <protection hidden="1"/>
    </xf>
    <xf numFmtId="0" fontId="1" fillId="0" borderId="0" xfId="1" applyFont="1" applyAlignment="1" applyProtection="1">
      <alignment horizontal="left"/>
      <protection locked="0" hidden="1"/>
    </xf>
    <xf numFmtId="0" fontId="1" fillId="0" borderId="0" xfId="1" applyFont="1" applyAlignment="1" applyProtection="1">
      <alignment horizontal="center"/>
      <protection locked="0" hidden="1"/>
    </xf>
    <xf numFmtId="0" fontId="1" fillId="0" borderId="0" xfId="1" applyFont="1" applyProtection="1">
      <protection locked="0" hidden="1"/>
    </xf>
    <xf numFmtId="0" fontId="2" fillId="2" borderId="0" xfId="1" applyFont="1" applyFill="1" applyAlignment="1" applyProtection="1">
      <alignment horizontal="left" wrapText="1"/>
      <protection hidden="1"/>
    </xf>
    <xf numFmtId="0" fontId="1" fillId="2" borderId="0" xfId="1" applyFont="1" applyFill="1" applyAlignment="1" applyProtection="1">
      <alignment wrapText="1"/>
      <protection hidden="1"/>
    </xf>
    <xf numFmtId="0" fontId="2" fillId="2" borderId="0" xfId="1" applyFont="1" applyFill="1" applyAlignment="1" applyProtection="1">
      <alignment horizontal="left" vertical="center" wrapText="1"/>
      <protection hidden="1"/>
    </xf>
    <xf numFmtId="0" fontId="1" fillId="2" borderId="45" xfId="1" applyFont="1" applyFill="1" applyBorder="1" applyAlignment="1" applyProtection="1">
      <alignment horizontal="left" vertical="center" wrapText="1"/>
      <protection hidden="1"/>
    </xf>
    <xf numFmtId="0" fontId="1" fillId="2" borderId="21" xfId="1" applyFont="1" applyFill="1" applyBorder="1" applyAlignment="1" applyProtection="1">
      <alignment horizontal="left" vertical="center" wrapText="1"/>
      <protection hidden="1"/>
    </xf>
    <xf numFmtId="0" fontId="1" fillId="2" borderId="20" xfId="1" applyFont="1" applyFill="1" applyBorder="1" applyAlignment="1" applyProtection="1">
      <alignment vertical="center" wrapText="1"/>
      <protection hidden="1"/>
    </xf>
    <xf numFmtId="0" fontId="1" fillId="2" borderId="46" xfId="1" applyFont="1" applyFill="1" applyBorder="1" applyAlignment="1" applyProtection="1">
      <alignment horizontal="left" vertical="center" wrapText="1"/>
      <protection hidden="1"/>
    </xf>
    <xf numFmtId="0" fontId="1" fillId="2" borderId="14" xfId="1" applyFont="1" applyFill="1" applyBorder="1" applyAlignment="1" applyProtection="1">
      <alignment horizontal="left" vertical="center" wrapText="1"/>
      <protection hidden="1"/>
    </xf>
    <xf numFmtId="0" fontId="1" fillId="2" borderId="29" xfId="1" applyFont="1" applyFill="1" applyBorder="1" applyAlignment="1" applyProtection="1">
      <alignment vertical="center" wrapText="1"/>
      <protection hidden="1"/>
    </xf>
    <xf numFmtId="0" fontId="2" fillId="2" borderId="1" xfId="1" applyFont="1" applyFill="1" applyBorder="1" applyAlignment="1" applyProtection="1">
      <alignment horizontal="left"/>
      <protection hidden="1"/>
    </xf>
    <xf numFmtId="164" fontId="1" fillId="0" borderId="1" xfId="1" applyNumberFormat="1" applyFont="1" applyBorder="1" applyAlignment="1" applyProtection="1">
      <alignment horizontal="left"/>
      <protection locked="0" hidden="1"/>
    </xf>
    <xf numFmtId="0" fontId="1" fillId="0" borderId="1" xfId="1" applyFont="1" applyBorder="1" applyProtection="1">
      <protection locked="0" hidden="1"/>
    </xf>
    <xf numFmtId="0" fontId="2" fillId="2" borderId="20" xfId="1" applyFont="1" applyFill="1" applyBorder="1" applyAlignment="1" applyProtection="1">
      <alignment horizontal="center" vertical="center" wrapText="1"/>
      <protection hidden="1"/>
    </xf>
    <xf numFmtId="0" fontId="2" fillId="2" borderId="19" xfId="1" applyFont="1" applyFill="1" applyBorder="1" applyAlignment="1" applyProtection="1">
      <alignment horizontal="center" vertical="center" wrapText="1"/>
      <protection hidden="1"/>
    </xf>
    <xf numFmtId="0" fontId="1" fillId="2" borderId="44" xfId="1" applyFont="1" applyFill="1" applyBorder="1" applyAlignment="1" applyProtection="1">
      <alignment horizontal="left" vertical="center" wrapText="1"/>
      <protection hidden="1"/>
    </xf>
    <xf numFmtId="0" fontId="1" fillId="2" borderId="26" xfId="1" applyFont="1" applyFill="1" applyBorder="1" applyAlignment="1" applyProtection="1">
      <alignment horizontal="left" vertical="center" wrapText="1"/>
      <protection hidden="1"/>
    </xf>
    <xf numFmtId="0" fontId="1" fillId="2" borderId="25" xfId="1" applyFont="1" applyFill="1" applyBorder="1" applyAlignment="1" applyProtection="1">
      <alignment vertical="center" wrapText="1"/>
      <protection hidden="1"/>
    </xf>
    <xf numFmtId="0" fontId="1" fillId="2" borderId="25" xfId="1" applyFont="1" applyFill="1" applyBorder="1" applyAlignment="1" applyProtection="1">
      <alignment horizontal="left" vertical="center" wrapText="1"/>
      <protection hidden="1"/>
    </xf>
    <xf numFmtId="0" fontId="1" fillId="2" borderId="20" xfId="1" applyFont="1" applyFill="1" applyBorder="1" applyAlignment="1" applyProtection="1">
      <alignment horizontal="left" vertical="center" wrapText="1"/>
      <protection hidden="1"/>
    </xf>
    <xf numFmtId="0" fontId="1" fillId="2" borderId="29" xfId="1" applyFont="1" applyFill="1" applyBorder="1" applyAlignment="1" applyProtection="1">
      <alignment horizontal="left" vertical="center" wrapText="1"/>
      <protection hidden="1"/>
    </xf>
    <xf numFmtId="0" fontId="2" fillId="2" borderId="44" xfId="1" applyFont="1" applyFill="1" applyBorder="1" applyAlignment="1" applyProtection="1">
      <alignment horizontal="left" vertical="center" wrapText="1"/>
      <protection hidden="1"/>
    </xf>
    <xf numFmtId="0" fontId="2" fillId="2" borderId="26" xfId="1" applyFont="1" applyFill="1" applyBorder="1" applyAlignment="1" applyProtection="1">
      <alignment horizontal="left" vertical="center" wrapText="1"/>
      <protection hidden="1"/>
    </xf>
    <xf numFmtId="0" fontId="2" fillId="2" borderId="25" xfId="1" applyFont="1" applyFill="1" applyBorder="1" applyAlignment="1" applyProtection="1">
      <alignment horizontal="left" vertical="center" wrapText="1"/>
      <protection hidden="1"/>
    </xf>
    <xf numFmtId="0" fontId="2" fillId="2" borderId="24" xfId="1" applyFont="1" applyFill="1" applyBorder="1" applyAlignment="1" applyProtection="1">
      <alignment horizontal="left" vertical="center" wrapText="1"/>
      <protection hidden="1"/>
    </xf>
    <xf numFmtId="0" fontId="2" fillId="2" borderId="47" xfId="1" applyFont="1" applyFill="1" applyBorder="1" applyAlignment="1" applyProtection="1">
      <alignment horizontal="left" vertical="center" wrapText="1"/>
      <protection hidden="1"/>
    </xf>
    <xf numFmtId="0" fontId="2" fillId="2" borderId="48" xfId="1" applyFont="1" applyFill="1" applyBorder="1" applyAlignment="1" applyProtection="1">
      <alignment horizontal="left" vertical="center" wrapText="1"/>
      <protection hidden="1"/>
    </xf>
    <xf numFmtId="0" fontId="2" fillId="2" borderId="49" xfId="1" applyFont="1" applyFill="1" applyBorder="1" applyAlignment="1" applyProtection="1">
      <alignment vertical="center" wrapText="1"/>
      <protection hidden="1"/>
    </xf>
    <xf numFmtId="0" fontId="1" fillId="2" borderId="20" xfId="1" applyFont="1" applyFill="1" applyBorder="1" applyAlignment="1" applyProtection="1">
      <alignment horizontal="center" vertical="center" wrapText="1"/>
      <protection hidden="1"/>
    </xf>
    <xf numFmtId="0" fontId="1" fillId="2" borderId="49" xfId="1" applyFont="1" applyFill="1" applyBorder="1" applyAlignment="1" applyProtection="1">
      <alignment horizontal="center" vertical="center" wrapText="1"/>
      <protection hidden="1"/>
    </xf>
    <xf numFmtId="0" fontId="1" fillId="2" borderId="52" xfId="1" applyFont="1" applyFill="1" applyBorder="1" applyAlignment="1" applyProtection="1">
      <alignment horizontal="center" vertical="center" wrapText="1"/>
      <protection hidden="1"/>
    </xf>
    <xf numFmtId="0" fontId="2" fillId="2" borderId="50" xfId="1" applyFont="1" applyFill="1" applyBorder="1" applyAlignment="1" applyProtection="1">
      <alignment horizontal="left" vertical="center" wrapText="1"/>
      <protection hidden="1"/>
    </xf>
    <xf numFmtId="0" fontId="2" fillId="2" borderId="48" xfId="1" applyFont="1" applyFill="1" applyBorder="1" applyProtection="1">
      <protection hidden="1"/>
    </xf>
    <xf numFmtId="0" fontId="1" fillId="2" borderId="49" xfId="1" applyFont="1" applyFill="1" applyBorder="1" applyAlignment="1" applyProtection="1">
      <alignment horizontal="left" vertical="center" wrapText="1"/>
      <protection hidden="1"/>
    </xf>
    <xf numFmtId="0" fontId="1" fillId="2" borderId="52" xfId="1" applyFont="1" applyFill="1" applyBorder="1" applyAlignment="1" applyProtection="1">
      <alignment horizontal="left" vertical="center" wrapText="1"/>
      <protection hidden="1"/>
    </xf>
    <xf numFmtId="0" fontId="1" fillId="2" borderId="19" xfId="1" applyFont="1" applyFill="1" applyBorder="1" applyAlignment="1" applyProtection="1">
      <alignment horizontal="left" vertical="center" wrapText="1"/>
      <protection hidden="1"/>
    </xf>
    <xf numFmtId="0" fontId="1" fillId="2" borderId="53" xfId="1" applyFont="1" applyFill="1" applyBorder="1" applyAlignment="1" applyProtection="1">
      <alignment horizontal="left" vertical="center" wrapText="1"/>
      <protection hidden="1"/>
    </xf>
    <xf numFmtId="0" fontId="1" fillId="2" borderId="51" xfId="1" applyFont="1" applyFill="1" applyBorder="1" applyAlignment="1" applyProtection="1">
      <alignment horizontal="left" vertical="center" wrapText="1"/>
      <protection hidden="1"/>
    </xf>
    <xf numFmtId="0" fontId="1" fillId="2" borderId="30" xfId="1" applyFont="1" applyFill="1" applyBorder="1" applyAlignment="1" applyProtection="1">
      <alignment horizontal="left" vertical="center" wrapText="1"/>
      <protection hidden="1"/>
    </xf>
    <xf numFmtId="0" fontId="1" fillId="2" borderId="52" xfId="1" applyFont="1" applyFill="1" applyBorder="1" applyAlignment="1" applyProtection="1">
      <alignment vertical="center" wrapText="1"/>
      <protection hidden="1"/>
    </xf>
    <xf numFmtId="0" fontId="1" fillId="2" borderId="41" xfId="1" applyFont="1" applyFill="1" applyBorder="1" applyAlignment="1" applyProtection="1">
      <alignment horizontal="left" vertical="center" wrapText="1"/>
      <protection hidden="1"/>
    </xf>
    <xf numFmtId="0" fontId="1" fillId="2" borderId="30" xfId="1" applyFont="1" applyFill="1" applyBorder="1" applyProtection="1">
      <protection hidden="1"/>
    </xf>
    <xf numFmtId="0" fontId="3" fillId="2" borderId="46" xfId="1" applyFont="1" applyFill="1" applyBorder="1" applyAlignment="1" applyProtection="1">
      <alignment horizontal="left" vertical="center" wrapText="1"/>
      <protection hidden="1"/>
    </xf>
    <xf numFmtId="0" fontId="4" fillId="2" borderId="29" xfId="1" applyFont="1" applyFill="1" applyBorder="1" applyAlignment="1" applyProtection="1">
      <alignment horizontal="left" vertical="center" wrapText="1"/>
      <protection hidden="1"/>
    </xf>
    <xf numFmtId="0" fontId="1" fillId="2" borderId="16" xfId="1" applyFont="1" applyFill="1" applyBorder="1" applyAlignment="1" applyProtection="1">
      <alignment horizontal="left" vertical="center" wrapText="1"/>
      <protection hidden="1"/>
    </xf>
    <xf numFmtId="0" fontId="1" fillId="2" borderId="15" xfId="1" applyFont="1" applyFill="1" applyBorder="1" applyAlignment="1" applyProtection="1">
      <alignment horizontal="left" vertical="center" wrapText="1"/>
      <protection hidden="1"/>
    </xf>
    <xf numFmtId="0" fontId="1" fillId="2" borderId="35" xfId="1" applyFont="1" applyFill="1" applyBorder="1" applyAlignment="1" applyProtection="1">
      <alignment horizontal="left" vertical="center" wrapText="1"/>
      <protection hidden="1"/>
    </xf>
    <xf numFmtId="0" fontId="11" fillId="3" borderId="6" xfId="1" applyFont="1" applyFill="1" applyBorder="1" applyAlignment="1" applyProtection="1">
      <alignment horizontal="center" vertical="center" wrapText="1"/>
      <protection hidden="1"/>
    </xf>
    <xf numFmtId="0" fontId="11" fillId="3" borderId="5" xfId="1" applyFont="1" applyFill="1" applyBorder="1" applyAlignment="1" applyProtection="1">
      <alignment horizontal="center" vertical="center" wrapText="1"/>
      <protection hidden="1"/>
    </xf>
    <xf numFmtId="0" fontId="12" fillId="3" borderId="5" xfId="1" applyFont="1" applyFill="1" applyBorder="1" applyAlignment="1" applyProtection="1">
      <alignment horizontal="center" vertical="center" wrapText="1"/>
      <protection hidden="1"/>
    </xf>
    <xf numFmtId="0" fontId="12" fillId="3" borderId="2" xfId="1" applyFont="1" applyFill="1" applyBorder="1" applyAlignment="1" applyProtection="1">
      <alignment horizontal="center" vertical="center" wrapText="1"/>
      <protection hidden="1"/>
    </xf>
    <xf numFmtId="0" fontId="3" fillId="2" borderId="44" xfId="1" applyFont="1" applyFill="1" applyBorder="1" applyAlignment="1" applyProtection="1">
      <alignment horizontal="left" vertical="center" wrapText="1"/>
      <protection hidden="1"/>
    </xf>
    <xf numFmtId="0" fontId="4" fillId="2" borderId="25" xfId="1" applyFont="1" applyFill="1" applyBorder="1" applyAlignment="1" applyProtection="1">
      <alignment horizontal="left" vertical="center" wrapText="1"/>
      <protection hidden="1"/>
    </xf>
    <xf numFmtId="0" fontId="1" fillId="2" borderId="28" xfId="1" applyFont="1" applyFill="1" applyBorder="1" applyAlignment="1" applyProtection="1">
      <alignment horizontal="left" vertical="center" wrapText="1"/>
      <protection hidden="1"/>
    </xf>
    <xf numFmtId="0" fontId="1" fillId="2" borderId="27" xfId="1" applyFont="1" applyFill="1" applyBorder="1" applyAlignment="1" applyProtection="1">
      <alignment horizontal="left" vertical="center" wrapText="1"/>
      <protection hidden="1"/>
    </xf>
    <xf numFmtId="0" fontId="1" fillId="2" borderId="39" xfId="1" applyFont="1" applyFill="1" applyBorder="1" applyAlignment="1" applyProtection="1">
      <alignment horizontal="left" vertical="center" wrapText="1"/>
      <protection hidden="1"/>
    </xf>
    <xf numFmtId="0" fontId="3" fillId="2" borderId="45" xfId="1" applyFont="1" applyFill="1" applyBorder="1" applyAlignment="1" applyProtection="1">
      <alignment horizontal="left" vertical="center" wrapText="1"/>
      <protection hidden="1"/>
    </xf>
    <xf numFmtId="0" fontId="4" fillId="2" borderId="20" xfId="1" applyFont="1" applyFill="1" applyBorder="1" applyAlignment="1" applyProtection="1">
      <alignment horizontal="left" vertical="center" wrapText="1"/>
      <protection hidden="1"/>
    </xf>
    <xf numFmtId="0" fontId="1" fillId="2" borderId="23" xfId="1" applyFont="1" applyFill="1" applyBorder="1" applyAlignment="1" applyProtection="1">
      <alignment horizontal="left" vertical="center" wrapText="1"/>
      <protection hidden="1"/>
    </xf>
    <xf numFmtId="0" fontId="1" fillId="2" borderId="22" xfId="1" applyFont="1" applyFill="1" applyBorder="1" applyAlignment="1" applyProtection="1">
      <alignment horizontal="left" vertical="center" wrapText="1"/>
      <protection hidden="1"/>
    </xf>
    <xf numFmtId="0" fontId="1" fillId="2" borderId="37" xfId="1" applyFont="1" applyFill="1" applyBorder="1" applyAlignment="1" applyProtection="1">
      <alignment horizontal="left" vertical="center" wrapText="1"/>
      <protection hidden="1"/>
    </xf>
    <xf numFmtId="0" fontId="13" fillId="0" borderId="20" xfId="2" applyFont="1" applyBorder="1" applyAlignment="1" applyProtection="1">
      <alignment horizontal="left" vertical="top"/>
      <protection hidden="1"/>
    </xf>
    <xf numFmtId="0" fontId="14" fillId="0" borderId="20" xfId="2" applyFont="1" applyBorder="1" applyAlignment="1" applyProtection="1">
      <alignment horizontal="left" vertical="top" wrapText="1"/>
      <protection hidden="1"/>
    </xf>
    <xf numFmtId="0" fontId="23" fillId="0" borderId="69" xfId="2" applyFont="1" applyBorder="1" applyAlignment="1" applyProtection="1">
      <alignment horizontal="left" vertical="top" wrapText="1"/>
      <protection hidden="1"/>
    </xf>
    <xf numFmtId="0" fontId="23" fillId="0" borderId="70" xfId="2" applyFont="1" applyBorder="1" applyAlignment="1" applyProtection="1">
      <alignment horizontal="left" vertical="top" wrapText="1"/>
      <protection hidden="1"/>
    </xf>
    <xf numFmtId="0" fontId="22" fillId="0" borderId="69" xfId="2" applyFont="1" applyBorder="1" applyAlignment="1" applyProtection="1">
      <alignment horizontal="left" vertical="center" wrapText="1"/>
      <protection hidden="1"/>
    </xf>
    <xf numFmtId="0" fontId="23" fillId="0" borderId="71" xfId="2" applyFont="1" applyBorder="1" applyAlignment="1" applyProtection="1">
      <alignment horizontal="left" vertical="center" wrapText="1"/>
      <protection hidden="1"/>
    </xf>
    <xf numFmtId="0" fontId="23" fillId="0" borderId="70" xfId="2" applyFont="1" applyBorder="1" applyAlignment="1" applyProtection="1">
      <alignment horizontal="left" vertical="center" wrapText="1"/>
      <protection hidden="1"/>
    </xf>
    <xf numFmtId="0" fontId="23" fillId="0" borderId="64" xfId="2" applyFont="1" applyBorder="1" applyAlignment="1" applyProtection="1">
      <alignment horizontal="center" vertical="center" wrapText="1"/>
      <protection hidden="1"/>
    </xf>
    <xf numFmtId="0" fontId="23" fillId="0" borderId="66" xfId="2" applyFont="1" applyBorder="1" applyAlignment="1" applyProtection="1">
      <alignment horizontal="center" vertical="center" wrapText="1"/>
      <protection hidden="1"/>
    </xf>
    <xf numFmtId="0" fontId="23" fillId="0" borderId="68" xfId="2" applyFont="1" applyBorder="1" applyAlignment="1" applyProtection="1">
      <alignment horizontal="center" vertical="center" wrapText="1"/>
      <protection hidden="1"/>
    </xf>
    <xf numFmtId="0" fontId="23" fillId="0" borderId="61" xfId="2" applyFont="1" applyBorder="1" applyAlignment="1" applyProtection="1">
      <alignment horizontal="left" vertical="top" wrapText="1"/>
      <protection hidden="1"/>
    </xf>
    <xf numFmtId="0" fontId="23" fillId="0" borderId="62" xfId="2" applyFont="1" applyBorder="1" applyAlignment="1" applyProtection="1">
      <alignment horizontal="left" vertical="top" wrapText="1"/>
      <protection hidden="1"/>
    </xf>
    <xf numFmtId="0" fontId="23" fillId="0" borderId="63" xfId="2" applyFont="1" applyBorder="1" applyAlignment="1" applyProtection="1">
      <alignment horizontal="left" vertical="top" wrapText="1"/>
      <protection hidden="1"/>
    </xf>
    <xf numFmtId="0" fontId="22" fillId="0" borderId="23" xfId="2" applyFont="1" applyBorder="1" applyAlignment="1" applyProtection="1">
      <alignment horizontal="left" vertical="top"/>
      <protection hidden="1"/>
    </xf>
    <xf numFmtId="0" fontId="22" fillId="0" borderId="21" xfId="2" applyFont="1" applyBorder="1" applyAlignment="1" applyProtection="1">
      <alignment horizontal="left" vertical="top"/>
      <protection hidden="1"/>
    </xf>
    <xf numFmtId="0" fontId="23" fillId="0" borderId="22" xfId="2" applyFont="1" applyBorder="1" applyAlignment="1" applyProtection="1">
      <alignment horizontal="left" vertical="top"/>
      <protection hidden="1"/>
    </xf>
    <xf numFmtId="0" fontId="23" fillId="0" borderId="21" xfId="2" applyFont="1" applyBorder="1" applyAlignment="1" applyProtection="1">
      <alignment horizontal="left" vertical="top"/>
      <protection hidden="1"/>
    </xf>
    <xf numFmtId="0" fontId="23" fillId="0" borderId="57" xfId="2" applyFont="1" applyBorder="1" applyAlignment="1" applyProtection="1">
      <alignment horizontal="left" vertical="top" wrapText="1"/>
      <protection hidden="1"/>
    </xf>
    <xf numFmtId="0" fontId="23" fillId="0" borderId="58" xfId="2" applyFont="1" applyBorder="1" applyAlignment="1" applyProtection="1">
      <alignment horizontal="left" vertical="top"/>
      <protection hidden="1"/>
    </xf>
    <xf numFmtId="0" fontId="23" fillId="0" borderId="59" xfId="2" applyFont="1" applyBorder="1" applyAlignment="1" applyProtection="1">
      <alignment horizontal="left" vertical="top" wrapText="1"/>
      <protection hidden="1"/>
    </xf>
    <xf numFmtId="0" fontId="23" fillId="0" borderId="58" xfId="2" applyFont="1" applyBorder="1" applyAlignment="1" applyProtection="1">
      <alignment horizontal="left" vertical="top" wrapText="1"/>
      <protection hidden="1"/>
    </xf>
    <xf numFmtId="0" fontId="20" fillId="0" borderId="36" xfId="0" applyFont="1" applyBorder="1" applyAlignment="1" applyProtection="1">
      <alignment horizontal="left" vertical="center" wrapText="1"/>
      <protection hidden="1"/>
    </xf>
    <xf numFmtId="0" fontId="20" fillId="0" borderId="15" xfId="0" applyFont="1" applyBorder="1" applyAlignment="1" applyProtection="1">
      <alignment horizontal="left" vertical="center" wrapText="1"/>
      <protection hidden="1"/>
    </xf>
    <xf numFmtId="0" fontId="20" fillId="0" borderId="35" xfId="0" applyFont="1" applyBorder="1" applyAlignment="1" applyProtection="1">
      <alignment horizontal="left" vertical="center" wrapText="1"/>
      <protection hidden="1"/>
    </xf>
    <xf numFmtId="0" fontId="21" fillId="4" borderId="6" xfId="0" applyFont="1" applyFill="1" applyBorder="1" applyAlignment="1" applyProtection="1">
      <alignment horizontal="left" vertical="center"/>
      <protection hidden="1"/>
    </xf>
    <xf numFmtId="0" fontId="21" fillId="4" borderId="5" xfId="0" applyFont="1" applyFill="1" applyBorder="1" applyAlignment="1" applyProtection="1">
      <alignment horizontal="left" vertical="center"/>
      <protection hidden="1"/>
    </xf>
    <xf numFmtId="0" fontId="21" fillId="4" borderId="2" xfId="0" applyFont="1" applyFill="1" applyBorder="1" applyAlignment="1" applyProtection="1">
      <alignment horizontal="left" vertical="center"/>
      <protection hidden="1"/>
    </xf>
    <xf numFmtId="0" fontId="20" fillId="0" borderId="38" xfId="0" applyFont="1" applyBorder="1" applyAlignment="1" applyProtection="1">
      <alignment horizontal="left" vertical="center" wrapText="1"/>
      <protection hidden="1"/>
    </xf>
    <xf numFmtId="0" fontId="20" fillId="0" borderId="22" xfId="0" applyFont="1" applyBorder="1" applyAlignment="1" applyProtection="1">
      <alignment horizontal="left" vertical="center" wrapText="1"/>
      <protection hidden="1"/>
    </xf>
    <xf numFmtId="0" fontId="20" fillId="0" borderId="37" xfId="0" applyFont="1" applyBorder="1" applyAlignment="1" applyProtection="1">
      <alignment horizontal="left" vertical="center" wrapText="1"/>
      <protection hidden="1"/>
    </xf>
    <xf numFmtId="0" fontId="19" fillId="0" borderId="40" xfId="0" applyFont="1" applyBorder="1" applyAlignment="1" applyProtection="1">
      <alignment horizontal="left" vertical="center" wrapText="1"/>
      <protection hidden="1"/>
    </xf>
    <xf numFmtId="0" fontId="19" fillId="0" borderId="27" xfId="0" applyFont="1" applyBorder="1" applyAlignment="1" applyProtection="1">
      <alignment horizontal="left" vertical="center" wrapText="1"/>
      <protection hidden="1"/>
    </xf>
    <xf numFmtId="0" fontId="19" fillId="0" borderId="39" xfId="0" applyFont="1" applyBorder="1" applyAlignment="1" applyProtection="1">
      <alignment horizontal="left" vertical="center" wrapText="1"/>
      <protection hidden="1"/>
    </xf>
    <xf numFmtId="0" fontId="3" fillId="2" borderId="0" xfId="1" applyFont="1" applyFill="1" applyAlignment="1" applyProtection="1">
      <alignment horizontal="left" vertical="center" wrapText="1"/>
      <protection hidden="1"/>
    </xf>
    <xf numFmtId="0" fontId="4" fillId="2" borderId="0" xfId="1" applyFont="1" applyFill="1" applyAlignment="1" applyProtection="1">
      <alignment vertical="center" wrapText="1"/>
      <protection hidden="1"/>
    </xf>
    <xf numFmtId="0" fontId="3" fillId="2" borderId="6" xfId="1" applyFont="1" applyFill="1" applyBorder="1" applyAlignment="1" applyProtection="1">
      <alignment horizontal="left" vertical="top" wrapText="1"/>
      <protection hidden="1"/>
    </xf>
    <xf numFmtId="0" fontId="4" fillId="2" borderId="4" xfId="1" applyFont="1" applyFill="1" applyBorder="1" applyAlignment="1" applyProtection="1">
      <alignment horizontal="left" vertical="top" wrapText="1"/>
      <protection hidden="1"/>
    </xf>
    <xf numFmtId="0" fontId="4" fillId="2" borderId="8" xfId="1" applyFont="1" applyFill="1" applyBorder="1" applyAlignment="1" applyProtection="1">
      <alignment horizontal="left" vertical="center" wrapText="1"/>
      <protection hidden="1"/>
    </xf>
    <xf numFmtId="0" fontId="4" fillId="0" borderId="8" xfId="1" applyFont="1" applyBorder="1" applyAlignment="1" applyProtection="1">
      <alignment horizontal="left" vertical="center" wrapText="1"/>
      <protection hidden="1"/>
    </xf>
    <xf numFmtId="0" fontId="3" fillId="2" borderId="6" xfId="1" applyFont="1" applyFill="1" applyBorder="1" applyAlignment="1" applyProtection="1">
      <alignment horizontal="left" vertical="center" wrapText="1"/>
      <protection hidden="1"/>
    </xf>
    <xf numFmtId="0" fontId="3" fillId="2" borderId="5" xfId="1" applyFont="1" applyFill="1" applyBorder="1" applyAlignment="1" applyProtection="1">
      <alignment horizontal="left" vertical="center" wrapText="1"/>
      <protection hidden="1"/>
    </xf>
    <xf numFmtId="0" fontId="4" fillId="2" borderId="5" xfId="1" applyFont="1" applyFill="1" applyBorder="1" applyAlignment="1" applyProtection="1">
      <alignment horizontal="left" vertical="center" wrapText="1"/>
      <protection hidden="1"/>
    </xf>
    <xf numFmtId="0" fontId="3" fillId="2" borderId="3" xfId="1" applyFont="1" applyFill="1" applyBorder="1" applyAlignment="1" applyProtection="1">
      <alignment horizontal="left" vertical="center" wrapText="1"/>
      <protection hidden="1"/>
    </xf>
    <xf numFmtId="0" fontId="2" fillId="0" borderId="1" xfId="1" applyFont="1" applyBorder="1" applyAlignment="1" applyProtection="1">
      <alignment horizontal="left" vertical="center"/>
      <protection hidden="1"/>
    </xf>
    <xf numFmtId="164" fontId="1" fillId="0" borderId="1" xfId="1" applyNumberFormat="1" applyFont="1" applyBorder="1" applyAlignment="1" applyProtection="1">
      <alignment horizontal="left" vertical="center"/>
      <protection hidden="1"/>
    </xf>
    <xf numFmtId="0" fontId="1" fillId="0" borderId="1" xfId="1" applyFont="1" applyBorder="1" applyAlignment="1" applyProtection="1">
      <alignment vertical="center"/>
      <protection hidden="1"/>
    </xf>
    <xf numFmtId="0" fontId="4" fillId="2" borderId="23" xfId="1" applyFont="1" applyFill="1" applyBorder="1" applyAlignment="1" applyProtection="1">
      <alignment horizontal="left" vertical="center" wrapText="1"/>
      <protection hidden="1"/>
    </xf>
    <xf numFmtId="0" fontId="4" fillId="2" borderId="21" xfId="1" applyFont="1" applyFill="1" applyBorder="1" applyAlignment="1" applyProtection="1">
      <alignment horizontal="left" vertical="center" wrapText="1"/>
      <protection hidden="1"/>
    </xf>
    <xf numFmtId="0" fontId="4" fillId="0" borderId="23" xfId="1" applyFont="1" applyBorder="1" applyAlignment="1" applyProtection="1">
      <alignment horizontal="left" vertical="center" wrapText="1"/>
      <protection hidden="1"/>
    </xf>
    <xf numFmtId="0" fontId="4" fillId="0" borderId="22" xfId="1" applyFont="1" applyBorder="1" applyAlignment="1" applyProtection="1">
      <alignment horizontal="left" vertical="center" wrapText="1"/>
      <protection hidden="1"/>
    </xf>
    <xf numFmtId="0" fontId="4" fillId="0" borderId="21" xfId="1" applyFont="1" applyBorder="1" applyAlignment="1" applyProtection="1">
      <alignment horizontal="left" vertical="center" wrapText="1"/>
      <protection hidden="1"/>
    </xf>
    <xf numFmtId="0" fontId="4" fillId="2" borderId="16" xfId="1" applyFont="1" applyFill="1" applyBorder="1" applyAlignment="1" applyProtection="1">
      <alignment horizontal="left" vertical="center" wrapText="1"/>
      <protection hidden="1"/>
    </xf>
    <xf numFmtId="0" fontId="4" fillId="2" borderId="14" xfId="1" applyFont="1" applyFill="1" applyBorder="1" applyAlignment="1" applyProtection="1">
      <alignment horizontal="left" vertical="center" wrapText="1"/>
      <protection hidden="1"/>
    </xf>
    <xf numFmtId="0" fontId="4" fillId="0" borderId="16" xfId="1" applyFont="1" applyBorder="1" applyAlignment="1" applyProtection="1">
      <alignment horizontal="left" vertical="center" wrapText="1"/>
      <protection hidden="1"/>
    </xf>
    <xf numFmtId="0" fontId="4" fillId="0" borderId="15" xfId="1" applyFont="1" applyBorder="1" applyAlignment="1" applyProtection="1">
      <alignment horizontal="left" vertical="center" wrapText="1"/>
      <protection hidden="1"/>
    </xf>
    <xf numFmtId="0" fontId="4" fillId="0" borderId="14" xfId="1" applyFont="1" applyBorder="1" applyAlignment="1" applyProtection="1">
      <alignment horizontal="left" vertical="center" wrapText="1"/>
      <protection hidden="1"/>
    </xf>
    <xf numFmtId="0" fontId="3" fillId="2" borderId="11" xfId="1" applyFont="1" applyFill="1" applyBorder="1" applyAlignment="1" applyProtection="1">
      <alignment horizontal="left" vertical="top" wrapText="1"/>
      <protection hidden="1"/>
    </xf>
    <xf numFmtId="0" fontId="4" fillId="2" borderId="10" xfId="1" applyFont="1" applyFill="1" applyBorder="1" applyAlignment="1" applyProtection="1">
      <alignment horizontal="left" vertical="top" wrapText="1"/>
      <protection hidden="1"/>
    </xf>
    <xf numFmtId="0" fontId="4" fillId="2" borderId="9" xfId="1" applyFont="1" applyFill="1" applyBorder="1" applyAlignment="1" applyProtection="1">
      <alignment horizontal="left" vertical="center" wrapText="1"/>
      <protection hidden="1"/>
    </xf>
    <xf numFmtId="0" fontId="4" fillId="0" borderId="9" xfId="1" applyFont="1" applyBorder="1" applyAlignment="1" applyProtection="1">
      <alignment horizontal="left" vertical="center" wrapText="1"/>
      <protection hidden="1"/>
    </xf>
    <xf numFmtId="0" fontId="3" fillId="2" borderId="11" xfId="1" applyFont="1" applyFill="1" applyBorder="1" applyAlignment="1" applyProtection="1">
      <alignment horizontal="left" vertical="center" wrapText="1"/>
      <protection hidden="1"/>
    </xf>
    <xf numFmtId="0" fontId="4" fillId="2" borderId="10" xfId="1" applyFont="1" applyFill="1" applyBorder="1" applyAlignment="1" applyProtection="1">
      <alignment horizontal="left" vertical="center" wrapText="1"/>
      <protection hidden="1"/>
    </xf>
    <xf numFmtId="0" fontId="4" fillId="0" borderId="29" xfId="1" applyFont="1" applyBorder="1" applyAlignment="1" applyProtection="1">
      <alignment horizontal="left" vertical="center" wrapText="1"/>
      <protection hidden="1"/>
    </xf>
    <xf numFmtId="0" fontId="4" fillId="2" borderId="31" xfId="1" applyFont="1" applyFill="1" applyBorder="1" applyAlignment="1" applyProtection="1">
      <alignment horizontal="left" vertical="center" wrapText="1"/>
      <protection hidden="1"/>
    </xf>
    <xf numFmtId="0" fontId="4" fillId="2" borderId="30" xfId="1" applyFont="1" applyFill="1" applyBorder="1" applyAlignment="1" applyProtection="1">
      <alignment horizontal="left" vertical="center" wrapText="1"/>
      <protection hidden="1"/>
    </xf>
    <xf numFmtId="0" fontId="4" fillId="2" borderId="28" xfId="1" applyFont="1" applyFill="1" applyBorder="1" applyAlignment="1" applyProtection="1">
      <alignment horizontal="left" vertical="center" wrapText="1"/>
      <protection hidden="1"/>
    </xf>
    <xf numFmtId="0" fontId="4" fillId="2" borderId="26" xfId="1" applyFont="1" applyFill="1" applyBorder="1" applyAlignment="1" applyProtection="1">
      <alignment horizontal="left" vertical="center" wrapText="1"/>
      <protection hidden="1"/>
    </xf>
    <xf numFmtId="0" fontId="4" fillId="0" borderId="28" xfId="1" applyFont="1" applyBorder="1" applyAlignment="1" applyProtection="1">
      <alignment horizontal="left" vertical="center" wrapText="1"/>
      <protection hidden="1"/>
    </xf>
    <xf numFmtId="0" fontId="4" fillId="0" borderId="27" xfId="1" applyFont="1" applyBorder="1" applyAlignment="1" applyProtection="1">
      <alignment horizontal="left" vertical="center" wrapText="1"/>
      <protection hidden="1"/>
    </xf>
    <xf numFmtId="0" fontId="4" fillId="0" borderId="26" xfId="1" applyFont="1" applyBorder="1" applyAlignment="1" applyProtection="1">
      <alignment horizontal="left" vertical="center" wrapText="1"/>
      <protection hidden="1"/>
    </xf>
    <xf numFmtId="0" fontId="3" fillId="2" borderId="4" xfId="1" applyFont="1" applyFill="1" applyBorder="1" applyAlignment="1" applyProtection="1">
      <alignment horizontal="left" vertical="top" wrapText="1"/>
      <protection hidden="1"/>
    </xf>
    <xf numFmtId="0" fontId="3" fillId="2" borderId="10" xfId="1" applyFont="1" applyFill="1" applyBorder="1" applyAlignment="1" applyProtection="1">
      <alignment horizontal="left" vertical="top" wrapText="1"/>
      <protection hidden="1"/>
    </xf>
    <xf numFmtId="0" fontId="3" fillId="2" borderId="18" xfId="1" applyFont="1" applyFill="1" applyBorder="1" applyAlignment="1" applyProtection="1">
      <alignment horizontal="left" vertical="top" wrapText="1"/>
      <protection hidden="1"/>
    </xf>
    <xf numFmtId="0" fontId="3" fillId="2" borderId="17" xfId="1" applyFont="1" applyFill="1" applyBorder="1" applyAlignment="1" applyProtection="1">
      <alignment horizontal="left" vertical="top" wrapText="1"/>
      <protection hidden="1"/>
    </xf>
    <xf numFmtId="0" fontId="3" fillId="2" borderId="31" xfId="1" applyFont="1" applyFill="1" applyBorder="1" applyAlignment="1" applyProtection="1">
      <alignment horizontal="left" vertical="top" wrapText="1"/>
      <protection hidden="1"/>
    </xf>
    <xf numFmtId="0" fontId="3" fillId="2" borderId="30" xfId="1" applyFont="1" applyFill="1" applyBorder="1" applyAlignment="1" applyProtection="1">
      <alignment horizontal="left" vertical="top" wrapText="1"/>
      <protection hidden="1"/>
    </xf>
    <xf numFmtId="0" fontId="4" fillId="0" borderId="25" xfId="1" applyFont="1" applyBorder="1" applyAlignment="1" applyProtection="1">
      <alignment horizontal="left" vertical="center" wrapText="1"/>
      <protection hidden="1"/>
    </xf>
    <xf numFmtId="0" fontId="4" fillId="0" borderId="20" xfId="1" applyFont="1" applyBorder="1" applyAlignment="1" applyProtection="1">
      <alignment horizontal="left" vertical="center" wrapText="1"/>
      <protection hidden="1"/>
    </xf>
    <xf numFmtId="0" fontId="3" fillId="2" borderId="4" xfId="1" applyFont="1" applyFill="1" applyBorder="1" applyAlignment="1" applyProtection="1">
      <alignment horizontal="left" vertical="center" wrapText="1"/>
      <protection hidden="1"/>
    </xf>
    <xf numFmtId="0" fontId="3" fillId="2" borderId="8" xfId="1" applyFont="1" applyFill="1" applyBorder="1" applyAlignment="1" applyProtection="1">
      <alignment horizontal="left" vertical="center" wrapText="1"/>
      <protection hidden="1"/>
    </xf>
    <xf numFmtId="0" fontId="4" fillId="2" borderId="13" xfId="1" applyFont="1" applyFill="1" applyBorder="1" applyAlignment="1" applyProtection="1">
      <alignment horizontal="left" vertical="center" wrapText="1"/>
      <protection hidden="1"/>
    </xf>
    <xf numFmtId="0" fontId="4" fillId="0" borderId="13" xfId="1" applyFont="1" applyBorder="1" applyAlignment="1" applyProtection="1">
      <alignment horizontal="left" vertical="center" wrapText="1"/>
      <protection hidden="1"/>
    </xf>
    <xf numFmtId="0" fontId="2" fillId="2" borderId="36" xfId="1" applyFont="1" applyFill="1" applyBorder="1" applyAlignment="1" applyProtection="1">
      <alignment horizontal="left" vertical="center" wrapText="1"/>
      <protection hidden="1"/>
    </xf>
    <xf numFmtId="49" fontId="1" fillId="0" borderId="16" xfId="1" applyNumberFormat="1" applyFont="1" applyBorder="1" applyAlignment="1" applyProtection="1">
      <alignment horizontal="left" vertical="center" wrapText="1"/>
      <protection hidden="1"/>
    </xf>
    <xf numFmtId="0" fontId="1" fillId="0" borderId="15" xfId="1" applyFont="1" applyBorder="1" applyProtection="1">
      <protection hidden="1"/>
    </xf>
    <xf numFmtId="0" fontId="1" fillId="0" borderId="35" xfId="1" applyFont="1" applyBorder="1" applyProtection="1">
      <protection hidden="1"/>
    </xf>
    <xf numFmtId="0" fontId="2" fillId="2" borderId="11" xfId="1" applyFont="1" applyFill="1" applyBorder="1" applyAlignment="1" applyProtection="1">
      <alignment horizontal="left" vertical="center" wrapText="1"/>
      <protection hidden="1"/>
    </xf>
    <xf numFmtId="0" fontId="1" fillId="2" borderId="10" xfId="1" applyFont="1" applyFill="1" applyBorder="1" applyAlignment="1" applyProtection="1">
      <alignment horizontal="left" vertical="center" wrapText="1"/>
      <protection hidden="1"/>
    </xf>
    <xf numFmtId="0" fontId="1" fillId="2" borderId="32" xfId="1" applyFont="1" applyFill="1" applyBorder="1" applyAlignment="1" applyProtection="1">
      <alignment horizontal="left" vertical="center" wrapText="1"/>
      <protection hidden="1"/>
    </xf>
    <xf numFmtId="0" fontId="1" fillId="2" borderId="1" xfId="1" applyFont="1" applyFill="1" applyBorder="1" applyAlignment="1" applyProtection="1">
      <alignment horizontal="left" vertical="center" wrapText="1"/>
      <protection hidden="1"/>
    </xf>
    <xf numFmtId="0" fontId="1" fillId="2" borderId="1" xfId="1" applyFont="1" applyFill="1" applyBorder="1" applyAlignment="1" applyProtection="1">
      <alignment vertical="center" wrapText="1"/>
      <protection hidden="1"/>
    </xf>
    <xf numFmtId="0" fontId="1" fillId="2" borderId="34" xfId="1" applyFont="1" applyFill="1" applyBorder="1" applyAlignment="1" applyProtection="1">
      <alignment vertical="center" wrapText="1"/>
      <protection hidden="1"/>
    </xf>
    <xf numFmtId="0" fontId="2" fillId="2" borderId="6" xfId="1" applyFont="1" applyFill="1" applyBorder="1" applyAlignment="1" applyProtection="1">
      <alignment horizontal="left" vertical="center" wrapText="1"/>
      <protection hidden="1"/>
    </xf>
    <xf numFmtId="0" fontId="1" fillId="2" borderId="4" xfId="1" applyFont="1" applyFill="1" applyBorder="1" applyAlignment="1" applyProtection="1">
      <alignment horizontal="left" vertical="center" wrapText="1"/>
      <protection hidden="1"/>
    </xf>
    <xf numFmtId="0" fontId="2" fillId="2" borderId="8" xfId="1" applyFont="1" applyFill="1" applyBorder="1" applyAlignment="1" applyProtection="1">
      <alignment horizontal="left" vertical="center" wrapText="1"/>
      <protection hidden="1"/>
    </xf>
    <xf numFmtId="0" fontId="2" fillId="2" borderId="33" xfId="1" applyFont="1" applyFill="1" applyBorder="1" applyAlignment="1" applyProtection="1">
      <alignment horizontal="left" vertical="center" wrapText="1"/>
      <protection hidden="1"/>
    </xf>
    <xf numFmtId="0" fontId="2" fillId="2" borderId="38" xfId="0" applyFont="1" applyFill="1" applyBorder="1" applyAlignment="1" applyProtection="1">
      <alignment horizontal="left" vertical="center" wrapText="1"/>
      <protection hidden="1"/>
    </xf>
    <xf numFmtId="0" fontId="1" fillId="2" borderId="21" xfId="0" applyFont="1" applyFill="1" applyBorder="1" applyAlignment="1" applyProtection="1">
      <alignment horizontal="left" vertical="center" wrapText="1"/>
      <protection hidden="1"/>
    </xf>
    <xf numFmtId="49" fontId="1" fillId="0" borderId="23" xfId="1" applyNumberFormat="1" applyFont="1" applyBorder="1" applyAlignment="1" applyProtection="1">
      <alignment horizontal="left" vertical="center" wrapText="1"/>
      <protection hidden="1"/>
    </xf>
    <xf numFmtId="0" fontId="1" fillId="0" borderId="22" xfId="1" applyFont="1" applyBorder="1" applyAlignment="1" applyProtection="1">
      <alignment horizontal="left" vertical="center" wrapText="1"/>
      <protection hidden="1"/>
    </xf>
    <xf numFmtId="0" fontId="1" fillId="0" borderId="37" xfId="1" applyFont="1" applyBorder="1" applyAlignment="1" applyProtection="1">
      <alignment horizontal="left" vertical="center" wrapText="1"/>
      <protection hidden="1"/>
    </xf>
    <xf numFmtId="0" fontId="7" fillId="3" borderId="6" xfId="1" applyFont="1" applyFill="1" applyBorder="1" applyAlignment="1" applyProtection="1">
      <alignment horizontal="center" vertical="center" wrapText="1"/>
      <protection hidden="1"/>
    </xf>
    <xf numFmtId="0" fontId="7" fillId="3" borderId="5" xfId="1" applyFont="1" applyFill="1" applyBorder="1" applyAlignment="1" applyProtection="1">
      <alignment horizontal="center" vertical="center" wrapText="1"/>
      <protection hidden="1"/>
    </xf>
    <xf numFmtId="0" fontId="6" fillId="3" borderId="5" xfId="1" applyFont="1" applyFill="1" applyBorder="1" applyAlignment="1" applyProtection="1">
      <alignment horizontal="center" vertical="center" wrapText="1"/>
      <protection hidden="1"/>
    </xf>
    <xf numFmtId="0" fontId="6" fillId="3" borderId="2" xfId="1" applyFont="1" applyFill="1" applyBorder="1" applyAlignment="1" applyProtection="1">
      <alignment horizontal="center" vertical="center" wrapText="1"/>
      <protection hidden="1"/>
    </xf>
    <xf numFmtId="0" fontId="2" fillId="2" borderId="40" xfId="1" applyFont="1" applyFill="1" applyBorder="1" applyAlignment="1" applyProtection="1">
      <alignment horizontal="left" vertical="center" wrapText="1"/>
      <protection hidden="1"/>
    </xf>
    <xf numFmtId="49" fontId="1" fillId="0" borderId="28" xfId="1" applyNumberFormat="1" applyFont="1" applyBorder="1" applyAlignment="1" applyProtection="1">
      <alignment horizontal="left" vertical="center" wrapText="1"/>
      <protection hidden="1"/>
    </xf>
    <xf numFmtId="0" fontId="1" fillId="0" borderId="27" xfId="1" applyFont="1" applyBorder="1" applyAlignment="1" applyProtection="1">
      <alignment horizontal="left" vertical="center" wrapText="1"/>
      <protection hidden="1"/>
    </xf>
    <xf numFmtId="0" fontId="1" fillId="0" borderId="39" xfId="1" applyFont="1" applyBorder="1" applyAlignment="1" applyProtection="1">
      <alignment horizontal="left" vertical="center" wrapText="1"/>
      <protection hidden="1"/>
    </xf>
    <xf numFmtId="0" fontId="2" fillId="2" borderId="38" xfId="1" applyFont="1" applyFill="1" applyBorder="1" applyAlignment="1" applyProtection="1">
      <alignment horizontal="left" vertical="center" wrapText="1"/>
      <protection hidden="1"/>
    </xf>
    <xf numFmtId="0" fontId="4" fillId="0" borderId="28" xfId="0" applyFont="1" applyBorder="1" applyAlignment="1" applyProtection="1">
      <alignment horizontal="left" vertical="center" wrapText="1"/>
      <protection locked="0"/>
    </xf>
    <xf numFmtId="0" fontId="4" fillId="0" borderId="27" xfId="0" applyFont="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4" fillId="0" borderId="23"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2" borderId="23" xfId="0" applyFont="1" applyFill="1" applyBorder="1" applyAlignment="1" applyProtection="1">
      <alignment horizontal="left" vertical="center" wrapText="1"/>
      <protection hidden="1"/>
    </xf>
    <xf numFmtId="0" fontId="4" fillId="2" borderId="21" xfId="0" applyFont="1" applyFill="1" applyBorder="1" applyAlignment="1" applyProtection="1">
      <alignment horizontal="left" vertical="center" wrapText="1"/>
      <protection hidden="1"/>
    </xf>
    <xf numFmtId="0" fontId="4" fillId="2" borderId="16" xfId="0" applyFont="1" applyFill="1" applyBorder="1" applyAlignment="1" applyProtection="1">
      <alignment horizontal="left" vertical="center" wrapText="1"/>
      <protection hidden="1"/>
    </xf>
    <xf numFmtId="0" fontId="4" fillId="2" borderId="14" xfId="0" applyFont="1" applyFill="1" applyBorder="1" applyAlignment="1" applyProtection="1">
      <alignment horizontal="left" vertical="center" wrapText="1"/>
      <protection hidden="1"/>
    </xf>
    <xf numFmtId="0" fontId="3" fillId="2" borderId="11" xfId="0" applyFont="1" applyFill="1" applyBorder="1" applyAlignment="1" applyProtection="1">
      <alignment horizontal="left" vertical="top" wrapText="1"/>
      <protection hidden="1"/>
    </xf>
    <xf numFmtId="0" fontId="3" fillId="2" borderId="10" xfId="0" applyFont="1" applyFill="1" applyBorder="1" applyAlignment="1" applyProtection="1">
      <alignment horizontal="left" vertical="top" wrapText="1"/>
      <protection hidden="1"/>
    </xf>
    <xf numFmtId="0" fontId="3" fillId="2" borderId="18" xfId="0" applyFont="1" applyFill="1" applyBorder="1" applyAlignment="1" applyProtection="1">
      <alignment horizontal="left" vertical="top" wrapText="1"/>
      <protection hidden="1"/>
    </xf>
    <xf numFmtId="0" fontId="3" fillId="2" borderId="17" xfId="0" applyFont="1" applyFill="1" applyBorder="1" applyAlignment="1" applyProtection="1">
      <alignment horizontal="left" vertical="top" wrapText="1"/>
      <protection hidden="1"/>
    </xf>
    <xf numFmtId="0" fontId="3" fillId="2" borderId="31" xfId="0" applyFont="1" applyFill="1" applyBorder="1" applyAlignment="1" applyProtection="1">
      <alignment horizontal="left" vertical="top" wrapText="1"/>
      <protection hidden="1"/>
    </xf>
    <xf numFmtId="0" fontId="3" fillId="2" borderId="30" xfId="0" applyFont="1" applyFill="1" applyBorder="1" applyAlignment="1" applyProtection="1">
      <alignment horizontal="left" vertical="top" wrapText="1"/>
      <protection hidden="1"/>
    </xf>
    <xf numFmtId="0" fontId="4" fillId="2" borderId="10" xfId="0" applyFont="1" applyFill="1" applyBorder="1" applyAlignment="1" applyProtection="1">
      <alignment horizontal="left" vertical="top" wrapText="1"/>
      <protection hidden="1"/>
    </xf>
    <xf numFmtId="0" fontId="4" fillId="2" borderId="28" xfId="0" applyFont="1" applyFill="1" applyBorder="1" applyAlignment="1" applyProtection="1">
      <alignment horizontal="left" vertical="center" wrapText="1"/>
      <protection hidden="1"/>
    </xf>
    <xf numFmtId="0" fontId="4" fillId="2" borderId="26" xfId="0" applyFont="1" applyFill="1" applyBorder="1" applyAlignment="1" applyProtection="1">
      <alignment horizontal="left" vertical="center" wrapText="1"/>
      <protection hidden="1"/>
    </xf>
    <xf numFmtId="0" fontId="2" fillId="2" borderId="0" xfId="0" applyFont="1" applyFill="1" applyAlignment="1" applyProtection="1">
      <alignment horizontal="left" vertical="center" wrapText="1"/>
      <protection hidden="1"/>
    </xf>
    <xf numFmtId="0" fontId="1" fillId="2" borderId="0" xfId="0" applyFont="1" applyFill="1" applyAlignment="1" applyProtection="1">
      <alignment vertical="center" wrapText="1"/>
      <protection hidden="1"/>
    </xf>
    <xf numFmtId="0" fontId="3" fillId="2" borderId="6" xfId="0" applyFont="1" applyFill="1" applyBorder="1" applyAlignment="1" applyProtection="1">
      <alignment horizontal="left" vertical="center" wrapText="1"/>
      <protection hidden="1"/>
    </xf>
    <xf numFmtId="0" fontId="3" fillId="2" borderId="5" xfId="0" applyFont="1" applyFill="1" applyBorder="1" applyAlignment="1" applyProtection="1">
      <alignment horizontal="left" vertical="center" wrapText="1"/>
      <protection hidden="1"/>
    </xf>
    <xf numFmtId="0" fontId="4" fillId="2" borderId="5" xfId="0" applyFont="1" applyFill="1" applyBorder="1" applyAlignment="1" applyProtection="1">
      <alignment horizontal="left" vertical="center" wrapText="1"/>
      <protection hidden="1"/>
    </xf>
    <xf numFmtId="0" fontId="4" fillId="2" borderId="9" xfId="0" applyFont="1" applyFill="1" applyBorder="1" applyAlignment="1" applyProtection="1">
      <alignment horizontal="left" vertical="center" wrapText="1"/>
      <protection hidden="1"/>
    </xf>
    <xf numFmtId="0" fontId="4" fillId="2" borderId="8" xfId="0" applyFont="1" applyFill="1" applyBorder="1" applyAlignment="1" applyProtection="1">
      <alignment horizontal="left" vertical="center" wrapText="1"/>
      <protection hidden="1"/>
    </xf>
    <xf numFmtId="0" fontId="4" fillId="0" borderId="9"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3" fillId="2" borderId="6" xfId="0" applyFont="1" applyFill="1" applyBorder="1" applyAlignment="1" applyProtection="1">
      <alignment horizontal="left" vertical="top" wrapText="1"/>
      <protection hidden="1"/>
    </xf>
    <xf numFmtId="0" fontId="4" fillId="2" borderId="4" xfId="0" applyFont="1" applyFill="1" applyBorder="1" applyAlignment="1" applyProtection="1">
      <alignment horizontal="left" vertical="top" wrapText="1"/>
      <protection hidden="1"/>
    </xf>
    <xf numFmtId="0" fontId="2" fillId="0" borderId="1" xfId="0" applyFont="1" applyBorder="1" applyAlignment="1" applyProtection="1">
      <alignment horizontal="left" vertical="center"/>
      <protection locked="0" hidden="1"/>
    </xf>
    <xf numFmtId="164" fontId="1" fillId="0" borderId="1" xfId="0" applyNumberFormat="1" applyFont="1" applyBorder="1" applyAlignment="1" applyProtection="1">
      <alignment horizontal="left" vertical="center"/>
      <protection locked="0" hidden="1"/>
    </xf>
    <xf numFmtId="0" fontId="1" fillId="0" borderId="1" xfId="0" applyFont="1" applyBorder="1" applyAlignment="1" applyProtection="1">
      <alignment vertical="center"/>
      <protection locked="0" hidden="1"/>
    </xf>
    <xf numFmtId="0" fontId="3" fillId="2" borderId="3" xfId="0" applyFont="1" applyFill="1" applyBorder="1" applyAlignment="1" applyProtection="1">
      <alignment horizontal="left" vertical="center" wrapText="1"/>
      <protection hidden="1"/>
    </xf>
    <xf numFmtId="0" fontId="1" fillId="0" borderId="0" xfId="0" applyFont="1" applyAlignment="1" applyProtection="1">
      <alignment horizontal="left"/>
      <protection locked="0" hidden="1"/>
    </xf>
    <xf numFmtId="0" fontId="7" fillId="3" borderId="6" xfId="0" applyFont="1" applyFill="1" applyBorder="1" applyAlignment="1" applyProtection="1">
      <alignment horizontal="center" vertical="center" wrapText="1"/>
      <protection hidden="1"/>
    </xf>
    <xf numFmtId="0" fontId="7" fillId="3" borderId="5" xfId="0" applyFont="1" applyFill="1" applyBorder="1" applyAlignment="1" applyProtection="1">
      <alignment horizontal="center" vertical="center" wrapText="1"/>
      <protection hidden="1"/>
    </xf>
    <xf numFmtId="0" fontId="6" fillId="3" borderId="5" xfId="0" applyFont="1" applyFill="1" applyBorder="1" applyAlignment="1" applyProtection="1">
      <alignment horizontal="center" vertical="center" wrapText="1"/>
      <protection hidden="1"/>
    </xf>
    <xf numFmtId="0" fontId="6" fillId="3" borderId="2" xfId="0" applyFont="1" applyFill="1" applyBorder="1" applyAlignment="1" applyProtection="1">
      <alignment horizontal="center" vertical="center" wrapText="1"/>
      <protection hidden="1"/>
    </xf>
    <xf numFmtId="0" fontId="1" fillId="2" borderId="32" xfId="0" applyFont="1" applyFill="1" applyBorder="1" applyAlignment="1" applyProtection="1">
      <alignment horizontal="left" vertical="center" wrapText="1"/>
      <protection hidden="1"/>
    </xf>
    <xf numFmtId="0" fontId="1" fillId="2" borderId="1" xfId="0" applyFont="1" applyFill="1" applyBorder="1" applyAlignment="1" applyProtection="1">
      <alignment horizontal="left" vertical="center" wrapText="1"/>
      <protection hidden="1"/>
    </xf>
    <xf numFmtId="0" fontId="1" fillId="2" borderId="1" xfId="0" applyFont="1" applyFill="1" applyBorder="1" applyAlignment="1" applyProtection="1">
      <alignment vertical="center" wrapText="1"/>
      <protection hidden="1"/>
    </xf>
    <xf numFmtId="0" fontId="1" fillId="2" borderId="34" xfId="0" applyFont="1" applyFill="1" applyBorder="1" applyAlignment="1" applyProtection="1">
      <alignment vertical="center" wrapText="1"/>
      <protection hidden="1"/>
    </xf>
    <xf numFmtId="0" fontId="2" fillId="2" borderId="40" xfId="0" applyFont="1" applyFill="1" applyBorder="1" applyAlignment="1" applyProtection="1">
      <alignment horizontal="left" vertical="center" wrapText="1"/>
      <protection hidden="1"/>
    </xf>
    <xf numFmtId="0" fontId="1" fillId="2" borderId="26" xfId="0" applyFont="1" applyFill="1" applyBorder="1" applyAlignment="1" applyProtection="1">
      <alignment horizontal="left" vertical="center" wrapText="1"/>
      <protection hidden="1"/>
    </xf>
    <xf numFmtId="0" fontId="2" fillId="2" borderId="36" xfId="0" applyFont="1" applyFill="1" applyBorder="1" applyAlignment="1" applyProtection="1">
      <alignment horizontal="left" vertical="center" wrapText="1"/>
      <protection hidden="1"/>
    </xf>
    <xf numFmtId="0" fontId="1" fillId="2" borderId="14" xfId="0" applyFont="1" applyFill="1" applyBorder="1" applyAlignment="1" applyProtection="1">
      <alignment horizontal="left" vertical="center" wrapText="1"/>
      <protection hidden="1"/>
    </xf>
    <xf numFmtId="49" fontId="1" fillId="0" borderId="28" xfId="0" applyNumberFormat="1" applyFont="1" applyBorder="1" applyAlignment="1" applyProtection="1">
      <alignment horizontal="left" vertical="center" wrapText="1"/>
      <protection locked="0" hidden="1"/>
    </xf>
    <xf numFmtId="49" fontId="1" fillId="0" borderId="27" xfId="0" applyNumberFormat="1" applyFont="1" applyBorder="1" applyAlignment="1" applyProtection="1">
      <alignment horizontal="left" vertical="center" wrapText="1"/>
      <protection locked="0" hidden="1"/>
    </xf>
    <xf numFmtId="49" fontId="1" fillId="0" borderId="39" xfId="0" applyNumberFormat="1" applyFont="1" applyBorder="1" applyAlignment="1" applyProtection="1">
      <alignment horizontal="left" vertical="center" wrapText="1"/>
      <protection locked="0" hidden="1"/>
    </xf>
    <xf numFmtId="49" fontId="1" fillId="0" borderId="23" xfId="0" applyNumberFormat="1" applyFont="1" applyBorder="1" applyAlignment="1" applyProtection="1">
      <alignment horizontal="left" vertical="center" wrapText="1"/>
      <protection locked="0" hidden="1"/>
    </xf>
    <xf numFmtId="49" fontId="1" fillId="0" borderId="22" xfId="0" applyNumberFormat="1" applyFont="1" applyBorder="1" applyAlignment="1" applyProtection="1">
      <alignment horizontal="left" vertical="center" wrapText="1"/>
      <protection locked="0" hidden="1"/>
    </xf>
    <xf numFmtId="49" fontId="1" fillId="0" borderId="37" xfId="0" applyNumberFormat="1" applyFont="1" applyBorder="1" applyAlignment="1" applyProtection="1">
      <alignment horizontal="left" vertical="center" wrapText="1"/>
      <protection locked="0" hidden="1"/>
    </xf>
    <xf numFmtId="49" fontId="1" fillId="0" borderId="16" xfId="0" applyNumberFormat="1" applyFont="1" applyBorder="1" applyAlignment="1" applyProtection="1">
      <alignment horizontal="left" vertical="center" wrapText="1"/>
      <protection locked="0" hidden="1"/>
    </xf>
    <xf numFmtId="0" fontId="1" fillId="0" borderId="15" xfId="0" applyFont="1" applyBorder="1" applyProtection="1">
      <protection locked="0" hidden="1"/>
    </xf>
    <xf numFmtId="0" fontId="1" fillId="0" borderId="35" xfId="0" applyFont="1" applyBorder="1" applyProtection="1">
      <protection locked="0" hidden="1"/>
    </xf>
    <xf numFmtId="0" fontId="2" fillId="2" borderId="11" xfId="0" applyFont="1" applyFill="1" applyBorder="1" applyAlignment="1" applyProtection="1">
      <alignment horizontal="left" vertical="center" wrapText="1"/>
      <protection hidden="1"/>
    </xf>
    <xf numFmtId="0" fontId="1" fillId="2" borderId="10" xfId="0" applyFont="1" applyFill="1" applyBorder="1" applyAlignment="1" applyProtection="1">
      <alignment horizontal="left" vertical="center" wrapText="1"/>
      <protection hidden="1"/>
    </xf>
    <xf numFmtId="0" fontId="4" fillId="0" borderId="32"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2" borderId="31" xfId="0" applyFont="1" applyFill="1" applyBorder="1" applyAlignment="1" applyProtection="1">
      <alignment horizontal="left" vertical="center" wrapText="1"/>
      <protection hidden="1"/>
    </xf>
    <xf numFmtId="0" fontId="4" fillId="2" borderId="30" xfId="0" applyFont="1" applyFill="1" applyBorder="1" applyAlignment="1" applyProtection="1">
      <alignment horizontal="left" vertical="center" wrapText="1"/>
      <protection hidden="1"/>
    </xf>
    <xf numFmtId="0" fontId="4" fillId="0" borderId="20" xfId="0" applyFont="1" applyBorder="1" applyAlignment="1" applyProtection="1">
      <alignment horizontal="left" vertical="center" wrapText="1"/>
      <protection locked="0"/>
    </xf>
    <xf numFmtId="0" fontId="4" fillId="2" borderId="20" xfId="0" applyFont="1" applyFill="1" applyBorder="1" applyAlignment="1" applyProtection="1">
      <alignment horizontal="left" vertical="center" wrapText="1"/>
      <protection hidden="1"/>
    </xf>
    <xf numFmtId="0" fontId="4" fillId="2" borderId="29" xfId="0" applyFont="1" applyFill="1" applyBorder="1" applyAlignment="1" applyProtection="1">
      <alignment horizontal="left" vertical="center" wrapText="1"/>
      <protection hidden="1"/>
    </xf>
    <xf numFmtId="0" fontId="4" fillId="2" borderId="25" xfId="0" applyFont="1" applyFill="1" applyBorder="1" applyAlignment="1" applyProtection="1">
      <alignment horizontal="left" vertical="center" wrapText="1"/>
      <protection hidden="1"/>
    </xf>
    <xf numFmtId="0" fontId="4" fillId="0" borderId="25" xfId="0" applyFont="1" applyBorder="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hidden="1"/>
    </xf>
    <xf numFmtId="0" fontId="1" fillId="2" borderId="4" xfId="0" applyFont="1" applyFill="1" applyBorder="1" applyAlignment="1" applyProtection="1">
      <alignment horizontal="left" vertical="center" wrapText="1"/>
      <protection hidden="1"/>
    </xf>
    <xf numFmtId="0" fontId="3" fillId="2" borderId="4" xfId="0" applyFont="1" applyFill="1" applyBorder="1" applyAlignment="1" applyProtection="1">
      <alignment horizontal="left" vertical="center" wrapText="1"/>
      <protection hidden="1"/>
    </xf>
    <xf numFmtId="0" fontId="2" fillId="2" borderId="8" xfId="0" applyFont="1" applyFill="1" applyBorder="1" applyAlignment="1" applyProtection="1">
      <alignment horizontal="left" vertical="center" wrapText="1"/>
      <protection hidden="1"/>
    </xf>
    <xf numFmtId="0" fontId="2" fillId="2" borderId="33" xfId="0" applyFont="1" applyFill="1" applyBorder="1" applyAlignment="1" applyProtection="1">
      <alignment horizontal="left" vertical="center" wrapText="1"/>
      <protection hidden="1"/>
    </xf>
    <xf numFmtId="0" fontId="4" fillId="2" borderId="13" xfId="0" applyFont="1" applyFill="1" applyBorder="1" applyAlignment="1" applyProtection="1">
      <alignment horizontal="left" vertical="center" wrapText="1"/>
      <protection hidden="1"/>
    </xf>
    <xf numFmtId="0" fontId="4" fillId="0" borderId="13" xfId="0" applyFont="1" applyBorder="1" applyAlignment="1" applyProtection="1">
      <alignment horizontal="left" vertical="center" wrapText="1"/>
      <protection locked="0"/>
    </xf>
    <xf numFmtId="0" fontId="3" fillId="2" borderId="4" xfId="0" applyFont="1" applyFill="1" applyBorder="1" applyAlignment="1" applyProtection="1">
      <alignment horizontal="left" vertical="top" wrapText="1"/>
      <protection hidden="1"/>
    </xf>
    <xf numFmtId="0" fontId="3" fillId="2" borderId="11" xfId="0" applyFont="1" applyFill="1" applyBorder="1" applyAlignment="1" applyProtection="1">
      <alignment horizontal="left" vertical="center" wrapText="1"/>
      <protection hidden="1"/>
    </xf>
    <xf numFmtId="0" fontId="3" fillId="2" borderId="10" xfId="0" applyFont="1" applyFill="1" applyBorder="1" applyAlignment="1" applyProtection="1">
      <alignment horizontal="left" vertical="center" wrapText="1"/>
      <protection hidden="1"/>
    </xf>
    <xf numFmtId="0" fontId="3" fillId="2" borderId="31" xfId="0" applyFont="1" applyFill="1" applyBorder="1" applyAlignment="1" applyProtection="1">
      <alignment horizontal="left" vertical="center" wrapText="1"/>
      <protection hidden="1"/>
    </xf>
    <xf numFmtId="0" fontId="3" fillId="2" borderId="30" xfId="0" applyFont="1" applyFill="1" applyBorder="1" applyAlignment="1" applyProtection="1">
      <alignment horizontal="left" vertical="center" wrapText="1"/>
      <protection hidden="1"/>
    </xf>
    <xf numFmtId="0" fontId="3" fillId="0" borderId="4" xfId="0" applyFont="1" applyBorder="1" applyAlignment="1" applyProtection="1">
      <alignment horizontal="left" vertical="center" wrapText="1"/>
      <protection hidden="1"/>
    </xf>
    <xf numFmtId="0" fontId="3" fillId="2" borderId="36" xfId="0" applyFont="1" applyFill="1" applyBorder="1" applyAlignment="1" applyProtection="1">
      <alignment horizontal="left" vertical="center" wrapText="1"/>
      <protection hidden="1"/>
    </xf>
    <xf numFmtId="0" fontId="4" fillId="2" borderId="4" xfId="0" applyFont="1" applyFill="1" applyBorder="1" applyAlignment="1" applyProtection="1">
      <alignment horizontal="left" vertical="center" wrapText="1"/>
      <protection hidden="1"/>
    </xf>
    <xf numFmtId="0" fontId="3" fillId="2" borderId="8" xfId="0" applyFont="1" applyFill="1" applyBorder="1" applyAlignment="1" applyProtection="1">
      <alignment horizontal="left" vertical="center" wrapText="1"/>
      <protection hidden="1"/>
    </xf>
    <xf numFmtId="0" fontId="3" fillId="2" borderId="33" xfId="0" applyFont="1" applyFill="1" applyBorder="1" applyAlignment="1" applyProtection="1">
      <alignment horizontal="left" vertical="center" wrapText="1"/>
      <protection hidden="1"/>
    </xf>
    <xf numFmtId="0" fontId="11" fillId="3" borderId="6" xfId="0" applyFont="1" applyFill="1" applyBorder="1" applyAlignment="1" applyProtection="1">
      <alignment horizontal="center" vertical="center" wrapText="1"/>
      <protection hidden="1"/>
    </xf>
    <xf numFmtId="0" fontId="11" fillId="3" borderId="5" xfId="0" applyFont="1" applyFill="1" applyBorder="1" applyAlignment="1" applyProtection="1">
      <alignment horizontal="center" vertical="center" wrapText="1"/>
      <protection hidden="1"/>
    </xf>
    <xf numFmtId="0" fontId="12" fillId="3" borderId="1" xfId="0" applyFont="1" applyFill="1" applyBorder="1" applyAlignment="1" applyProtection="1">
      <alignment horizontal="center" vertical="center" wrapText="1"/>
      <protection hidden="1"/>
    </xf>
    <xf numFmtId="0" fontId="12" fillId="3" borderId="34" xfId="0" applyFont="1" applyFill="1" applyBorder="1" applyAlignment="1" applyProtection="1">
      <alignment horizontal="center" vertical="center" wrapText="1"/>
      <protection hidden="1"/>
    </xf>
    <xf numFmtId="0" fontId="3" fillId="2" borderId="40" xfId="0" applyFont="1" applyFill="1" applyBorder="1" applyAlignment="1" applyProtection="1">
      <alignment horizontal="left" vertical="center" wrapText="1"/>
      <protection hidden="1"/>
    </xf>
    <xf numFmtId="0" fontId="0" fillId="2" borderId="20" xfId="0" applyFill="1" applyBorder="1" applyProtection="1">
      <protection hidden="1"/>
    </xf>
    <xf numFmtId="0" fontId="3" fillId="2" borderId="38" xfId="0" applyFont="1" applyFill="1" applyBorder="1" applyAlignment="1" applyProtection="1">
      <alignment horizontal="left" vertical="center" wrapText="1"/>
      <protection hidden="1"/>
    </xf>
    <xf numFmtId="0" fontId="8" fillId="2" borderId="20" xfId="0" applyFont="1" applyFill="1" applyBorder="1" applyProtection="1">
      <protection hidden="1"/>
    </xf>
    <xf numFmtId="0" fontId="0" fillId="2" borderId="20" xfId="0" applyFill="1" applyBorder="1" applyAlignment="1" applyProtection="1">
      <alignment vertical="center"/>
      <protection hidden="1"/>
    </xf>
    <xf numFmtId="0" fontId="6" fillId="3" borderId="1" xfId="0" applyFont="1" applyFill="1" applyBorder="1" applyAlignment="1" applyProtection="1">
      <alignment horizontal="center" vertical="center" wrapText="1"/>
      <protection hidden="1"/>
    </xf>
    <xf numFmtId="0" fontId="6" fillId="3" borderId="34" xfId="0" applyFont="1" applyFill="1" applyBorder="1" applyAlignment="1" applyProtection="1">
      <alignment horizontal="center" vertical="center" wrapText="1"/>
      <protection hidden="1"/>
    </xf>
    <xf numFmtId="0" fontId="8" fillId="0" borderId="0" xfId="1" applyProtection="1">
      <protection locked="0"/>
    </xf>
    <xf numFmtId="0" fontId="1" fillId="2" borderId="43" xfId="1" applyFont="1" applyFill="1" applyBorder="1" applyAlignment="1" applyProtection="1">
      <alignment horizontal="left" vertical="center"/>
      <protection hidden="1"/>
    </xf>
    <xf numFmtId="0" fontId="2" fillId="2" borderId="42" xfId="1" applyFont="1" applyFill="1" applyBorder="1" applyAlignment="1" applyProtection="1">
      <alignment horizontal="center" vertical="center"/>
      <protection hidden="1"/>
    </xf>
    <xf numFmtId="0" fontId="2" fillId="2" borderId="30" xfId="1" applyFont="1" applyFill="1" applyBorder="1" applyAlignment="1" applyProtection="1">
      <alignment horizontal="left" vertical="center"/>
      <protection hidden="1"/>
    </xf>
    <xf numFmtId="0" fontId="2" fillId="2" borderId="42" xfId="1" applyFont="1" applyFill="1" applyBorder="1" applyAlignment="1" applyProtection="1">
      <alignment horizontal="left" vertical="center"/>
      <protection hidden="1"/>
    </xf>
    <xf numFmtId="0" fontId="2" fillId="2" borderId="41" xfId="1" applyFont="1" applyFill="1" applyBorder="1" applyAlignment="1" applyProtection="1">
      <alignment horizontal="left" vertical="center"/>
      <protection hidden="1"/>
    </xf>
    <xf numFmtId="49" fontId="2" fillId="2" borderId="17" xfId="1" applyNumberFormat="1" applyFont="1" applyFill="1" applyBorder="1" applyAlignment="1" applyProtection="1">
      <alignment horizontal="left" vertical="center"/>
      <protection hidden="1"/>
    </xf>
    <xf numFmtId="49" fontId="2" fillId="2" borderId="73" xfId="1" applyNumberFormat="1" applyFont="1" applyFill="1" applyBorder="1" applyAlignment="1" applyProtection="1">
      <alignment horizontal="left" vertical="center"/>
      <protection hidden="1"/>
    </xf>
    <xf numFmtId="0" fontId="1" fillId="2" borderId="39" xfId="1" applyFont="1" applyFill="1" applyBorder="1" applyAlignment="1" applyProtection="1">
      <alignment horizontal="center" vertical="center"/>
      <protection hidden="1"/>
    </xf>
    <xf numFmtId="0" fontId="1" fillId="2" borderId="27" xfId="1" applyFont="1" applyFill="1" applyBorder="1" applyAlignment="1" applyProtection="1">
      <alignment horizontal="center" vertical="center"/>
      <protection hidden="1"/>
    </xf>
    <xf numFmtId="0" fontId="2" fillId="2" borderId="27" xfId="1" applyFont="1" applyFill="1" applyBorder="1" applyAlignment="1" applyProtection="1">
      <alignment horizontal="center" vertical="center"/>
      <protection hidden="1"/>
    </xf>
    <xf numFmtId="0" fontId="2" fillId="2" borderId="27" xfId="1" applyFont="1" applyFill="1" applyBorder="1" applyAlignment="1" applyProtection="1">
      <alignment horizontal="left" vertical="center" wrapText="1"/>
      <protection hidden="1"/>
    </xf>
    <xf numFmtId="0" fontId="8" fillId="2" borderId="0" xfId="1" applyFill="1" applyAlignment="1" applyProtection="1">
      <alignment horizontal="left"/>
      <protection hidden="1"/>
    </xf>
    <xf numFmtId="0" fontId="25" fillId="2" borderId="0" xfId="1" applyFont="1" applyFill="1" applyAlignment="1" applyProtection="1">
      <alignment horizontal="left"/>
      <protection hidden="1"/>
    </xf>
    <xf numFmtId="165" fontId="8" fillId="2" borderId="0" xfId="1" applyNumberFormat="1" applyFill="1" applyAlignment="1" applyProtection="1">
      <alignment horizontal="left"/>
      <protection hidden="1"/>
    </xf>
    <xf numFmtId="0" fontId="25" fillId="5" borderId="0" xfId="1" applyFont="1" applyFill="1" applyAlignment="1" applyProtection="1">
      <alignment horizontal="left"/>
      <protection hidden="1"/>
    </xf>
    <xf numFmtId="0" fontId="8" fillId="0" borderId="63" xfId="1" applyBorder="1" applyProtection="1">
      <protection locked="0" hidden="1"/>
    </xf>
    <xf numFmtId="164" fontId="8" fillId="0" borderId="63" xfId="1" applyNumberFormat="1" applyBorder="1" applyAlignment="1" applyProtection="1">
      <alignment horizontal="left"/>
      <protection locked="0" hidden="1"/>
    </xf>
    <xf numFmtId="0" fontId="8" fillId="2" borderId="0" xfId="1" applyFill="1" applyAlignment="1" applyProtection="1">
      <alignment wrapText="1"/>
      <protection hidden="1"/>
    </xf>
    <xf numFmtId="0" fontId="25" fillId="2" borderId="0" xfId="1" applyFont="1" applyFill="1" applyAlignment="1" applyProtection="1">
      <alignment horizontal="left" wrapText="1"/>
      <protection hidden="1"/>
    </xf>
    <xf numFmtId="0" fontId="8" fillId="2" borderId="0" xfId="1" applyFill="1" applyAlignment="1" applyProtection="1">
      <alignment horizontal="center"/>
      <protection hidden="1"/>
    </xf>
    <xf numFmtId="0" fontId="8" fillId="0" borderId="76" xfId="1" applyBorder="1" applyProtection="1">
      <protection locked="0" hidden="1"/>
    </xf>
    <xf numFmtId="164" fontId="8" fillId="0" borderId="76" xfId="1" applyNumberFormat="1" applyBorder="1" applyAlignment="1" applyProtection="1">
      <alignment horizontal="left"/>
      <protection locked="0" hidden="1"/>
    </xf>
    <xf numFmtId="0" fontId="25" fillId="2" borderId="0" xfId="1" applyFont="1" applyFill="1" applyAlignment="1" applyProtection="1">
      <alignment horizontal="center"/>
      <protection hidden="1"/>
    </xf>
    <xf numFmtId="0" fontId="8" fillId="0" borderId="0" xfId="1" applyProtection="1">
      <protection locked="0" hidden="1"/>
    </xf>
    <xf numFmtId="164" fontId="8" fillId="0" borderId="0" xfId="1" applyNumberFormat="1" applyAlignment="1" applyProtection="1">
      <alignment horizontal="left"/>
      <protection locked="0" hidden="1"/>
    </xf>
    <xf numFmtId="164" fontId="25" fillId="2" borderId="0" xfId="1" applyNumberFormat="1" applyFont="1" applyFill="1" applyAlignment="1" applyProtection="1">
      <alignment horizontal="left"/>
      <protection hidden="1"/>
    </xf>
    <xf numFmtId="0" fontId="26" fillId="2" borderId="1" xfId="1" applyFont="1" applyFill="1" applyBorder="1" applyProtection="1">
      <protection hidden="1"/>
    </xf>
    <xf numFmtId="0" fontId="25" fillId="5" borderId="1" xfId="1" applyFont="1" applyFill="1" applyBorder="1" applyAlignment="1" applyProtection="1">
      <alignment horizontal="left"/>
      <protection hidden="1"/>
    </xf>
    <xf numFmtId="165" fontId="8" fillId="2" borderId="35" xfId="1" applyNumberFormat="1" applyFill="1" applyBorder="1" applyAlignment="1" applyProtection="1">
      <alignment horizontal="center" vertical="center"/>
      <protection hidden="1"/>
    </xf>
    <xf numFmtId="0" fontId="25" fillId="2" borderId="14" xfId="1" applyFont="1" applyFill="1" applyBorder="1" applyAlignment="1" applyProtection="1">
      <alignment horizontal="center" vertical="center"/>
      <protection hidden="1"/>
    </xf>
    <xf numFmtId="0" fontId="25" fillId="2" borderId="14" xfId="1" applyFont="1" applyFill="1" applyBorder="1" applyAlignment="1" applyProtection="1">
      <alignment horizontal="left" vertical="center"/>
      <protection hidden="1"/>
    </xf>
    <xf numFmtId="0" fontId="25" fillId="2" borderId="15" xfId="1" applyFont="1" applyFill="1" applyBorder="1" applyAlignment="1" applyProtection="1">
      <alignment horizontal="left" vertical="center"/>
      <protection hidden="1"/>
    </xf>
    <xf numFmtId="0" fontId="25" fillId="2" borderId="36" xfId="1" applyFont="1" applyFill="1" applyBorder="1" applyAlignment="1" applyProtection="1">
      <alignment horizontal="left" vertical="center"/>
      <protection hidden="1"/>
    </xf>
    <xf numFmtId="2" fontId="8" fillId="2" borderId="37" xfId="1" applyNumberFormat="1" applyFill="1" applyBorder="1" applyAlignment="1" applyProtection="1">
      <alignment horizontal="center" vertical="center"/>
      <protection hidden="1"/>
    </xf>
    <xf numFmtId="0" fontId="25" fillId="2" borderId="21" xfId="1" applyFont="1" applyFill="1" applyBorder="1" applyAlignment="1" applyProtection="1">
      <alignment horizontal="center" vertical="center"/>
      <protection hidden="1"/>
    </xf>
    <xf numFmtId="0" fontId="25" fillId="2" borderId="21" xfId="1" applyFont="1" applyFill="1" applyBorder="1" applyAlignment="1" applyProtection="1">
      <alignment horizontal="left" vertical="center"/>
      <protection hidden="1"/>
    </xf>
    <xf numFmtId="0" fontId="25" fillId="2" borderId="22" xfId="1" applyFont="1" applyFill="1" applyBorder="1" applyAlignment="1" applyProtection="1">
      <alignment horizontal="left" vertical="center"/>
      <protection hidden="1"/>
    </xf>
    <xf numFmtId="0" fontId="25" fillId="2" borderId="38" xfId="1" applyFont="1" applyFill="1" applyBorder="1" applyAlignment="1" applyProtection="1">
      <alignment horizontal="left" vertical="center"/>
      <protection hidden="1"/>
    </xf>
    <xf numFmtId="165" fontId="8" fillId="2" borderId="39" xfId="1" applyNumberFormat="1" applyFill="1" applyBorder="1" applyAlignment="1" applyProtection="1">
      <alignment horizontal="center" vertical="center"/>
      <protection hidden="1"/>
    </xf>
    <xf numFmtId="0" fontId="25" fillId="2" borderId="26" xfId="1" applyFont="1" applyFill="1" applyBorder="1" applyAlignment="1" applyProtection="1">
      <alignment horizontal="center" vertical="center"/>
      <protection hidden="1"/>
    </xf>
    <xf numFmtId="0" fontId="25" fillId="2" borderId="26" xfId="1" applyFont="1" applyFill="1" applyBorder="1" applyAlignment="1" applyProtection="1">
      <alignment horizontal="left" vertical="center"/>
      <protection hidden="1"/>
    </xf>
    <xf numFmtId="0" fontId="25" fillId="2" borderId="27" xfId="1" applyFont="1" applyFill="1" applyBorder="1" applyAlignment="1" applyProtection="1">
      <alignment horizontal="left" vertical="center"/>
      <protection hidden="1"/>
    </xf>
    <xf numFmtId="0" fontId="25" fillId="2" borderId="40" xfId="1" applyFont="1" applyFill="1" applyBorder="1" applyAlignment="1" applyProtection="1">
      <alignment horizontal="left" vertical="center"/>
      <protection hidden="1"/>
    </xf>
    <xf numFmtId="0" fontId="25" fillId="2" borderId="42" xfId="1" applyFont="1" applyFill="1" applyBorder="1" applyAlignment="1" applyProtection="1">
      <alignment horizontal="left" vertical="center"/>
      <protection hidden="1"/>
    </xf>
    <xf numFmtId="0" fontId="4" fillId="2" borderId="1" xfId="1" applyFont="1" applyFill="1" applyBorder="1" applyAlignment="1" applyProtection="1">
      <alignment horizontal="left" vertical="center" wrapText="1"/>
      <protection hidden="1"/>
    </xf>
    <xf numFmtId="165" fontId="13" fillId="2" borderId="20" xfId="1" applyNumberFormat="1" applyFont="1" applyFill="1" applyBorder="1" applyAlignment="1" applyProtection="1">
      <alignment horizontal="center" vertical="center"/>
      <protection hidden="1"/>
    </xf>
    <xf numFmtId="0" fontId="13" fillId="2" borderId="29" xfId="1" applyFont="1" applyFill="1" applyBorder="1" applyAlignment="1" applyProtection="1">
      <alignment horizontal="center" vertical="center"/>
      <protection hidden="1"/>
    </xf>
    <xf numFmtId="0" fontId="13" fillId="2" borderId="38" xfId="1" applyFont="1" applyFill="1" applyBorder="1" applyAlignment="1" applyProtection="1">
      <alignment horizontal="left" vertical="center"/>
      <protection hidden="1"/>
    </xf>
    <xf numFmtId="0" fontId="13" fillId="2" borderId="20" xfId="1" applyFont="1" applyFill="1" applyBorder="1" applyAlignment="1" applyProtection="1">
      <alignment horizontal="center" vertical="center"/>
      <protection hidden="1"/>
    </xf>
    <xf numFmtId="165" fontId="2" fillId="0" borderId="20" xfId="1" applyNumberFormat="1" applyFont="1" applyBorder="1" applyAlignment="1" applyProtection="1">
      <alignment horizontal="center" vertical="center"/>
      <protection locked="0" hidden="1"/>
    </xf>
    <xf numFmtId="0" fontId="8" fillId="2" borderId="24" xfId="1" applyFill="1" applyBorder="1" applyAlignment="1" applyProtection="1">
      <alignment horizontal="left" vertical="center" wrapText="1"/>
      <protection hidden="1"/>
    </xf>
    <xf numFmtId="0" fontId="8" fillId="2" borderId="25" xfId="1" applyFill="1" applyBorder="1" applyAlignment="1" applyProtection="1">
      <alignment horizontal="left" vertical="center" wrapText="1"/>
      <protection hidden="1"/>
    </xf>
    <xf numFmtId="0" fontId="13" fillId="2" borderId="25" xfId="1" applyFont="1" applyFill="1" applyBorder="1" applyAlignment="1" applyProtection="1">
      <alignment horizontal="left" vertical="center" wrapText="1"/>
      <protection hidden="1"/>
    </xf>
    <xf numFmtId="0" fontId="13" fillId="2" borderId="25" xfId="1" applyFont="1" applyFill="1" applyBorder="1" applyAlignment="1" applyProtection="1">
      <alignment horizontal="center" vertical="center" wrapText="1"/>
      <protection hidden="1"/>
    </xf>
    <xf numFmtId="0" fontId="8" fillId="5" borderId="25" xfId="1" applyFill="1" applyBorder="1" applyAlignment="1" applyProtection="1">
      <alignment horizontal="left" vertical="center" wrapText="1"/>
      <protection hidden="1"/>
    </xf>
    <xf numFmtId="0" fontId="25" fillId="5" borderId="26" xfId="1" applyFont="1" applyFill="1" applyBorder="1" applyAlignment="1" applyProtection="1">
      <alignment horizontal="left" vertical="center" wrapText="1"/>
      <protection hidden="1"/>
    </xf>
    <xf numFmtId="0" fontId="25" fillId="5" borderId="44" xfId="1" applyFont="1" applyFill="1" applyBorder="1" applyAlignment="1" applyProtection="1">
      <alignment horizontal="left" vertical="center" wrapText="1"/>
      <protection hidden="1"/>
    </xf>
    <xf numFmtId="0" fontId="4" fillId="2" borderId="5" xfId="1" applyFont="1" applyFill="1" applyBorder="1" applyAlignment="1" applyProtection="1">
      <alignment vertical="center" wrapText="1"/>
      <protection hidden="1"/>
    </xf>
    <xf numFmtId="0" fontId="25" fillId="2" borderId="55" xfId="1" applyFont="1" applyFill="1" applyBorder="1" applyAlignment="1" applyProtection="1">
      <alignment horizontal="center" vertical="center"/>
      <protection hidden="1"/>
    </xf>
    <xf numFmtId="0" fontId="8" fillId="2" borderId="29" xfId="1" applyFill="1" applyBorder="1" applyAlignment="1" applyProtection="1">
      <alignment vertical="center" wrapText="1"/>
      <protection hidden="1"/>
    </xf>
    <xf numFmtId="0" fontId="25" fillId="2" borderId="29" xfId="1" applyFont="1" applyFill="1" applyBorder="1" applyAlignment="1" applyProtection="1">
      <alignment horizontal="left" vertical="center" wrapText="1"/>
      <protection hidden="1"/>
    </xf>
    <xf numFmtId="0" fontId="8" fillId="2" borderId="21" xfId="1" applyFill="1" applyBorder="1" applyAlignment="1" applyProtection="1">
      <alignment horizontal="center" vertical="center"/>
      <protection hidden="1"/>
    </xf>
    <xf numFmtId="0" fontId="25" fillId="2" borderId="38" xfId="1" applyFont="1" applyFill="1" applyBorder="1" applyAlignment="1" applyProtection="1">
      <alignment horizontal="center" vertical="center"/>
      <protection hidden="1"/>
    </xf>
    <xf numFmtId="0" fontId="25" fillId="2" borderId="19" xfId="1" applyFont="1" applyFill="1" applyBorder="1" applyAlignment="1" applyProtection="1">
      <alignment horizontal="center" vertical="center"/>
      <protection hidden="1"/>
    </xf>
    <xf numFmtId="0" fontId="8" fillId="2" borderId="20" xfId="1" applyFill="1" applyBorder="1" applyAlignment="1" applyProtection="1">
      <alignment vertical="center" wrapText="1"/>
      <protection hidden="1"/>
    </xf>
    <xf numFmtId="0" fontId="25" fillId="2" borderId="20" xfId="1" applyFont="1" applyFill="1" applyBorder="1" applyAlignment="1" applyProtection="1">
      <alignment horizontal="left" vertical="center" wrapText="1"/>
      <protection hidden="1"/>
    </xf>
    <xf numFmtId="0" fontId="25" fillId="2" borderId="24" xfId="1" applyFont="1" applyFill="1" applyBorder="1" applyAlignment="1" applyProtection="1">
      <alignment horizontal="center" vertical="center"/>
      <protection hidden="1"/>
    </xf>
    <xf numFmtId="0" fontId="8" fillId="2" borderId="25" xfId="1" applyFill="1" applyBorder="1" applyAlignment="1" applyProtection="1">
      <alignment vertical="center" wrapText="1"/>
      <protection hidden="1"/>
    </xf>
    <xf numFmtId="0" fontId="25" fillId="2" borderId="25" xfId="1" applyFont="1" applyFill="1" applyBorder="1" applyAlignment="1" applyProtection="1">
      <alignment horizontal="left" vertical="center" wrapText="1"/>
      <protection hidden="1"/>
    </xf>
    <xf numFmtId="0" fontId="8" fillId="2" borderId="26" xfId="1" applyFill="1" applyBorder="1" applyAlignment="1" applyProtection="1">
      <alignment horizontal="center" vertical="center"/>
      <protection hidden="1"/>
    </xf>
    <xf numFmtId="0" fontId="25" fillId="2" borderId="40" xfId="1" applyFont="1" applyFill="1" applyBorder="1" applyAlignment="1" applyProtection="1">
      <alignment horizontal="center" vertical="center"/>
      <protection hidden="1"/>
    </xf>
    <xf numFmtId="0" fontId="8" fillId="2" borderId="42" xfId="1" applyFill="1" applyBorder="1" applyAlignment="1" applyProtection="1">
      <alignment horizontal="left"/>
      <protection hidden="1"/>
    </xf>
    <xf numFmtId="0" fontId="25" fillId="2" borderId="42" xfId="1" applyFont="1" applyFill="1" applyBorder="1" applyAlignment="1" applyProtection="1">
      <alignment horizontal="left"/>
      <protection hidden="1"/>
    </xf>
    <xf numFmtId="0" fontId="25" fillId="2" borderId="42" xfId="1" applyFont="1" applyFill="1" applyBorder="1" applyAlignment="1" applyProtection="1">
      <alignment horizontal="center"/>
      <protection hidden="1"/>
    </xf>
    <xf numFmtId="0" fontId="25" fillId="5" borderId="5" xfId="1" applyFont="1" applyFill="1" applyBorder="1" applyAlignment="1" applyProtection="1">
      <alignment horizontal="left"/>
      <protection hidden="1"/>
    </xf>
    <xf numFmtId="0" fontId="1" fillId="0" borderId="0" xfId="1" applyFont="1" applyProtection="1">
      <protection locked="0"/>
    </xf>
    <xf numFmtId="0" fontId="1" fillId="0" borderId="35" xfId="1" applyFont="1" applyBorder="1" applyAlignment="1" applyProtection="1">
      <alignment horizontal="center" vertical="center"/>
      <protection locked="0" hidden="1"/>
    </xf>
    <xf numFmtId="0" fontId="1" fillId="0" borderId="15" xfId="1" applyFont="1" applyBorder="1" applyAlignment="1" applyProtection="1">
      <alignment horizontal="center" vertical="center"/>
      <protection locked="0" hidden="1"/>
    </xf>
    <xf numFmtId="0" fontId="28" fillId="2" borderId="15" xfId="3" applyFont="1" applyFill="1" applyBorder="1" applyAlignment="1" applyProtection="1">
      <alignment vertical="center"/>
      <protection hidden="1"/>
    </xf>
    <xf numFmtId="49" fontId="1" fillId="2" borderId="16" xfId="1" applyNumberFormat="1" applyFont="1" applyFill="1" applyBorder="1" applyAlignment="1" applyProtection="1">
      <alignment horizontal="right" vertical="center"/>
      <protection hidden="1"/>
    </xf>
    <xf numFmtId="0" fontId="1" fillId="2" borderId="14" xfId="1" applyFont="1" applyFill="1" applyBorder="1" applyAlignment="1" applyProtection="1">
      <alignment horizontal="left" vertical="center"/>
      <protection hidden="1"/>
    </xf>
    <xf numFmtId="0" fontId="2" fillId="2" borderId="36" xfId="1" applyFont="1" applyFill="1" applyBorder="1" applyAlignment="1" applyProtection="1">
      <alignment horizontal="left" vertical="center"/>
      <protection hidden="1"/>
    </xf>
    <xf numFmtId="0" fontId="1" fillId="0" borderId="18" xfId="1" applyFont="1" applyBorder="1" applyAlignment="1" applyProtection="1">
      <alignment vertical="center" wrapText="1"/>
      <protection locked="0"/>
    </xf>
    <xf numFmtId="0" fontId="2" fillId="2" borderId="21" xfId="1" applyFont="1" applyFill="1" applyBorder="1" applyAlignment="1" applyProtection="1">
      <alignment horizontal="left" vertical="center"/>
      <protection hidden="1"/>
    </xf>
    <xf numFmtId="0" fontId="2" fillId="2" borderId="38" xfId="1" applyFont="1" applyFill="1" applyBorder="1" applyAlignment="1" applyProtection="1">
      <alignment horizontal="left" vertical="center"/>
      <protection hidden="1"/>
    </xf>
    <xf numFmtId="0" fontId="2" fillId="2" borderId="26" xfId="1" applyFont="1" applyFill="1" applyBorder="1" applyAlignment="1" applyProtection="1">
      <alignment horizontal="left" vertical="center"/>
      <protection hidden="1"/>
    </xf>
    <xf numFmtId="0" fontId="2" fillId="2" borderId="40" xfId="1" applyFont="1" applyFill="1" applyBorder="1" applyAlignment="1" applyProtection="1">
      <alignment horizontal="left" vertical="center"/>
      <protection hidden="1"/>
    </xf>
    <xf numFmtId="0" fontId="8" fillId="3" borderId="2" xfId="1" applyFill="1" applyBorder="1" applyAlignment="1" applyProtection="1">
      <alignment horizontal="center" vertical="center"/>
      <protection hidden="1"/>
    </xf>
    <xf numFmtId="0" fontId="8" fillId="3" borderId="5" xfId="1" applyFill="1" applyBorder="1" applyAlignment="1" applyProtection="1">
      <alignment horizontal="center" vertical="center"/>
      <protection hidden="1"/>
    </xf>
    <xf numFmtId="0" fontId="7" fillId="3" borderId="5" xfId="1" applyFont="1" applyFill="1" applyBorder="1" applyAlignment="1" applyProtection="1">
      <alignment horizontal="center" vertical="center"/>
      <protection hidden="1"/>
    </xf>
    <xf numFmtId="0" fontId="7" fillId="3" borderId="6" xfId="1" applyFont="1" applyFill="1" applyBorder="1" applyAlignment="1" applyProtection="1">
      <alignment horizontal="center" vertical="center"/>
      <protection hidden="1"/>
    </xf>
    <xf numFmtId="0" fontId="2" fillId="2" borderId="25" xfId="1" applyFont="1" applyFill="1" applyBorder="1" applyAlignment="1" applyProtection="1">
      <alignment horizontal="center" vertical="center" wrapText="1"/>
      <protection hidden="1"/>
    </xf>
    <xf numFmtId="49" fontId="2" fillId="2" borderId="50" xfId="1" applyNumberFormat="1" applyFont="1" applyFill="1" applyBorder="1" applyAlignment="1" applyProtection="1">
      <alignment horizontal="left" vertical="center"/>
      <protection hidden="1"/>
    </xf>
    <xf numFmtId="49" fontId="1" fillId="2" borderId="75" xfId="1" applyNumberFormat="1" applyFont="1" applyFill="1" applyBorder="1" applyAlignment="1" applyProtection="1">
      <alignment horizontal="left"/>
      <protection hidden="1"/>
    </xf>
    <xf numFmtId="0" fontId="2" fillId="2" borderId="50" xfId="1" applyFont="1" applyFill="1" applyBorder="1" applyAlignment="1" applyProtection="1">
      <alignment horizontal="right" vertical="center" wrapText="1"/>
      <protection hidden="1"/>
    </xf>
    <xf numFmtId="0" fontId="2" fillId="2" borderId="75" xfId="1" applyFont="1" applyFill="1" applyBorder="1" applyAlignment="1" applyProtection="1">
      <alignment horizontal="right" vertical="center" wrapText="1"/>
      <protection hidden="1"/>
    </xf>
    <xf numFmtId="0" fontId="2" fillId="2" borderId="74" xfId="1" applyFont="1" applyFill="1" applyBorder="1" applyAlignment="1" applyProtection="1">
      <alignment horizontal="right" vertical="center" wrapText="1"/>
      <protection hidden="1"/>
    </xf>
    <xf numFmtId="0" fontId="2" fillId="2" borderId="0" xfId="1" applyFont="1" applyFill="1" applyBorder="1" applyAlignment="1" applyProtection="1">
      <alignment horizontal="right" vertical="center" wrapText="1"/>
      <protection hidden="1"/>
    </xf>
    <xf numFmtId="49" fontId="2" fillId="2" borderId="75" xfId="1" applyNumberFormat="1" applyFont="1" applyFill="1" applyBorder="1" applyAlignment="1" applyProtection="1">
      <alignment horizontal="left" vertical="center"/>
      <protection hidden="1"/>
    </xf>
    <xf numFmtId="49" fontId="2" fillId="2" borderId="48" xfId="1" applyNumberFormat="1" applyFont="1" applyFill="1" applyBorder="1" applyAlignment="1" applyProtection="1">
      <alignment horizontal="left" vertical="center"/>
      <protection hidden="1"/>
    </xf>
    <xf numFmtId="49" fontId="2" fillId="2" borderId="0" xfId="1" applyNumberFormat="1" applyFont="1" applyFill="1" applyBorder="1" applyAlignment="1" applyProtection="1">
      <alignment horizontal="left" vertical="center"/>
      <protection hidden="1"/>
    </xf>
    <xf numFmtId="49" fontId="2" fillId="2" borderId="74" xfId="1" applyNumberFormat="1" applyFont="1" applyFill="1" applyBorder="1" applyAlignment="1" applyProtection="1">
      <alignment horizontal="left" vertical="center"/>
      <protection hidden="1"/>
    </xf>
    <xf numFmtId="49" fontId="1" fillId="2" borderId="0" xfId="1" applyNumberFormat="1" applyFont="1" applyFill="1" applyBorder="1" applyAlignment="1" applyProtection="1">
      <alignment horizontal="left"/>
      <protection hidden="1"/>
    </xf>
    <xf numFmtId="0" fontId="2" fillId="2" borderId="41" xfId="1" applyFont="1" applyFill="1" applyBorder="1" applyAlignment="1" applyProtection="1">
      <alignment horizontal="center" vertical="center"/>
      <protection hidden="1"/>
    </xf>
    <xf numFmtId="166" fontId="1" fillId="0" borderId="7" xfId="1" applyNumberFormat="1" applyFont="1" applyBorder="1" applyAlignment="1" applyProtection="1">
      <alignment horizontal="center" vertical="center" wrapText="1"/>
      <protection locked="0" hidden="1"/>
    </xf>
    <xf numFmtId="166" fontId="1" fillId="0" borderId="19" xfId="1" applyNumberFormat="1" applyFont="1" applyBorder="1" applyAlignment="1" applyProtection="1">
      <alignment horizontal="center" vertical="center" wrapText="1"/>
      <protection locked="0" hidden="1"/>
    </xf>
    <xf numFmtId="166" fontId="1" fillId="0" borderId="54" xfId="1" applyNumberFormat="1" applyFont="1" applyBorder="1" applyAlignment="1" applyProtection="1">
      <alignment horizontal="center" vertical="center" wrapText="1"/>
      <protection locked="0" hidden="1"/>
    </xf>
    <xf numFmtId="166" fontId="1" fillId="0" borderId="55" xfId="1" applyNumberFormat="1" applyFont="1" applyBorder="1" applyAlignment="1" applyProtection="1">
      <alignment horizontal="center" vertical="center" wrapText="1"/>
      <protection locked="0" hidden="1"/>
    </xf>
    <xf numFmtId="0" fontId="24" fillId="0" borderId="18" xfId="1" applyFont="1" applyBorder="1" applyAlignment="1" applyProtection="1">
      <alignment horizontal="left" vertical="center"/>
      <protection hidden="1"/>
    </xf>
    <xf numFmtId="0" fontId="24" fillId="0" borderId="0" xfId="1" applyFont="1" applyAlignment="1" applyProtection="1">
      <alignment horizontal="left" vertical="center"/>
      <protection hidden="1"/>
    </xf>
    <xf numFmtId="0" fontId="24" fillId="0" borderId="17" xfId="1" applyFont="1" applyBorder="1" applyAlignment="1" applyProtection="1">
      <alignment horizontal="left" vertical="center"/>
      <protection hidden="1"/>
    </xf>
    <xf numFmtId="0" fontId="24" fillId="0" borderId="31" xfId="1" applyFont="1" applyBorder="1" applyAlignment="1" applyProtection="1">
      <alignment horizontal="left" vertical="center"/>
      <protection hidden="1"/>
    </xf>
    <xf numFmtId="0" fontId="24" fillId="0" borderId="42" xfId="1" applyFont="1" applyBorder="1" applyAlignment="1" applyProtection="1">
      <alignment horizontal="left" vertical="center"/>
      <protection hidden="1"/>
    </xf>
    <xf numFmtId="0" fontId="24" fillId="0" borderId="30" xfId="1" applyFont="1" applyBorder="1" applyAlignment="1" applyProtection="1">
      <alignment horizontal="left" vertical="center"/>
      <protection hidden="1"/>
    </xf>
    <xf numFmtId="0" fontId="3" fillId="0" borderId="20" xfId="1" applyFont="1" applyBorder="1" applyAlignment="1" applyProtection="1">
      <alignment horizontal="left" vertical="center" wrapText="1"/>
      <protection locked="0" hidden="1"/>
    </xf>
    <xf numFmtId="0" fontId="3" fillId="0" borderId="19" xfId="1" applyFont="1" applyBorder="1" applyAlignment="1" applyProtection="1">
      <alignment horizontal="left" vertical="center" wrapText="1"/>
      <protection locked="0" hidden="1"/>
    </xf>
    <xf numFmtId="0" fontId="3" fillId="0" borderId="29" xfId="1" applyFont="1" applyBorder="1" applyAlignment="1" applyProtection="1">
      <alignment horizontal="left" vertical="center" wrapText="1"/>
      <protection locked="0" hidden="1"/>
    </xf>
    <xf numFmtId="0" fontId="3" fillId="0" borderId="55" xfId="1" applyFont="1" applyBorder="1" applyAlignment="1" applyProtection="1">
      <alignment horizontal="left" vertical="center" wrapText="1"/>
      <protection locked="0" hidden="1"/>
    </xf>
    <xf numFmtId="0" fontId="0" fillId="2" borderId="0" xfId="0" applyFill="1" applyProtection="1">
      <protection hidden="1"/>
    </xf>
    <xf numFmtId="0" fontId="9" fillId="2" borderId="32" xfId="0" applyFont="1" applyFill="1" applyBorder="1" applyAlignment="1" applyProtection="1">
      <alignment wrapText="1"/>
      <protection hidden="1"/>
    </xf>
    <xf numFmtId="0" fontId="9" fillId="2" borderId="10" xfId="0" applyFont="1" applyFill="1" applyBorder="1" applyAlignment="1" applyProtection="1">
      <alignment horizontal="left" vertical="center"/>
      <protection hidden="1"/>
    </xf>
    <xf numFmtId="0" fontId="2" fillId="2" borderId="32" xfId="0" applyFont="1" applyFill="1" applyBorder="1" applyAlignment="1" applyProtection="1">
      <alignment horizontal="center" vertical="center" wrapText="1"/>
      <protection hidden="1"/>
    </xf>
    <xf numFmtId="0" fontId="9" fillId="2" borderId="1" xfId="0" applyFont="1" applyFill="1" applyBorder="1" applyAlignment="1" applyProtection="1">
      <alignment horizontal="left" vertical="center"/>
      <protection hidden="1"/>
    </xf>
    <xf numFmtId="0" fontId="10" fillId="2" borderId="10" xfId="0" applyFont="1" applyFill="1" applyBorder="1" applyAlignment="1" applyProtection="1">
      <alignment horizontal="left" vertical="center" wrapText="1"/>
      <protection hidden="1"/>
    </xf>
    <xf numFmtId="0" fontId="1" fillId="2" borderId="34" xfId="0" applyFont="1" applyFill="1" applyBorder="1" applyAlignment="1" applyProtection="1">
      <alignment horizontal="center" vertical="center" wrapText="1"/>
      <protection hidden="1"/>
    </xf>
    <xf numFmtId="0" fontId="2" fillId="2" borderId="41" xfId="0" applyFont="1" applyFill="1" applyBorder="1" applyAlignment="1" applyProtection="1">
      <alignment horizontal="left" vertical="center" wrapText="1"/>
      <protection hidden="1"/>
    </xf>
    <xf numFmtId="0" fontId="9" fillId="2" borderId="30" xfId="0" applyFont="1" applyFill="1" applyBorder="1" applyAlignment="1" applyProtection="1">
      <alignment horizontal="left" vertical="center"/>
      <protection hidden="1"/>
    </xf>
    <xf numFmtId="0" fontId="2" fillId="2" borderId="41" xfId="0" applyFont="1" applyFill="1" applyBorder="1" applyAlignment="1" applyProtection="1">
      <alignment horizontal="center" vertical="center" wrapText="1"/>
      <protection hidden="1"/>
    </xf>
    <xf numFmtId="0" fontId="9" fillId="2" borderId="42" xfId="0" applyFont="1" applyFill="1" applyBorder="1" applyAlignment="1" applyProtection="1">
      <alignment horizontal="left" vertical="center"/>
      <protection hidden="1"/>
    </xf>
    <xf numFmtId="0" fontId="2" fillId="2" borderId="41" xfId="0" applyFont="1" applyFill="1" applyBorder="1" applyAlignment="1" applyProtection="1">
      <alignment horizontal="left" vertical="center" wrapText="1"/>
      <protection hidden="1"/>
    </xf>
    <xf numFmtId="0" fontId="2" fillId="2" borderId="42" xfId="0" applyFont="1" applyFill="1" applyBorder="1" applyAlignment="1" applyProtection="1">
      <alignment horizontal="left" vertical="center" wrapText="1"/>
      <protection hidden="1"/>
    </xf>
    <xf numFmtId="0" fontId="2" fillId="2" borderId="43" xfId="0" applyFont="1" applyFill="1" applyBorder="1" applyAlignment="1" applyProtection="1">
      <alignment horizontal="center" vertical="center" wrapText="1"/>
      <protection hidden="1"/>
    </xf>
    <xf numFmtId="0" fontId="4" fillId="0" borderId="13" xfId="0" applyFont="1" applyBorder="1" applyAlignment="1" applyProtection="1">
      <alignment horizontal="left" vertical="center" wrapText="1"/>
      <protection locked="0" hidden="1"/>
    </xf>
    <xf numFmtId="0" fontId="4" fillId="0" borderId="8" xfId="0" applyFont="1" applyBorder="1" applyAlignment="1" applyProtection="1">
      <alignment horizontal="left" vertical="center" wrapText="1"/>
      <protection locked="0" hidden="1"/>
    </xf>
    <xf numFmtId="0" fontId="4" fillId="0" borderId="25" xfId="0" applyFont="1" applyBorder="1" applyAlignment="1" applyProtection="1">
      <alignment horizontal="left" vertical="center" wrapText="1"/>
      <protection locked="0" hidden="1"/>
    </xf>
    <xf numFmtId="0" fontId="4" fillId="0" borderId="20" xfId="0" applyFont="1" applyBorder="1" applyAlignment="1" applyProtection="1">
      <alignment horizontal="left" vertical="center" wrapText="1"/>
      <protection locked="0" hidden="1"/>
    </xf>
    <xf numFmtId="0" fontId="4" fillId="0" borderId="32" xfId="0" applyFont="1" applyBorder="1" applyAlignment="1" applyProtection="1">
      <alignment horizontal="left" vertical="center" wrapText="1"/>
      <protection locked="0" hidden="1"/>
    </xf>
    <xf numFmtId="0" fontId="4" fillId="0" borderId="1" xfId="0" applyFont="1" applyBorder="1" applyAlignment="1" applyProtection="1">
      <alignment horizontal="left" vertical="center" wrapText="1"/>
      <protection locked="0" hidden="1"/>
    </xf>
    <xf numFmtId="0" fontId="4" fillId="0" borderId="10" xfId="0" applyFont="1" applyBorder="1" applyAlignment="1" applyProtection="1">
      <alignment horizontal="left" vertical="center" wrapText="1"/>
      <protection locked="0" hidden="1"/>
    </xf>
    <xf numFmtId="0" fontId="4" fillId="0" borderId="16" xfId="0" applyFont="1" applyBorder="1" applyAlignment="1" applyProtection="1">
      <alignment horizontal="left" vertical="center" wrapText="1"/>
      <protection locked="0" hidden="1"/>
    </xf>
    <xf numFmtId="0" fontId="4" fillId="0" borderId="15" xfId="0" applyFont="1" applyBorder="1" applyAlignment="1" applyProtection="1">
      <alignment horizontal="left" vertical="center" wrapText="1"/>
      <protection locked="0" hidden="1"/>
    </xf>
    <xf numFmtId="0" fontId="4" fillId="0" borderId="14" xfId="0" applyFont="1" applyBorder="1" applyAlignment="1" applyProtection="1">
      <alignment horizontal="left" vertical="center" wrapText="1"/>
      <protection locked="0" hidden="1"/>
    </xf>
    <xf numFmtId="0" fontId="4" fillId="0" borderId="28" xfId="0" applyFont="1" applyBorder="1" applyAlignment="1" applyProtection="1">
      <alignment horizontal="left" vertical="center" wrapText="1"/>
      <protection locked="0" hidden="1"/>
    </xf>
    <xf numFmtId="0" fontId="4" fillId="0" borderId="27" xfId="0" applyFont="1" applyBorder="1" applyAlignment="1" applyProtection="1">
      <alignment horizontal="left" vertical="center" wrapText="1"/>
      <protection locked="0" hidden="1"/>
    </xf>
    <xf numFmtId="0" fontId="4" fillId="0" borderId="26" xfId="0" applyFont="1" applyBorder="1" applyAlignment="1" applyProtection="1">
      <alignment horizontal="left" vertical="center" wrapText="1"/>
      <protection locked="0" hidden="1"/>
    </xf>
    <xf numFmtId="0" fontId="4" fillId="0" borderId="23" xfId="0" applyFont="1" applyBorder="1" applyAlignment="1" applyProtection="1">
      <alignment horizontal="left" vertical="center" wrapText="1"/>
      <protection locked="0" hidden="1"/>
    </xf>
    <xf numFmtId="0" fontId="4" fillId="0" borderId="22" xfId="0" applyFont="1" applyBorder="1" applyAlignment="1" applyProtection="1">
      <alignment horizontal="left" vertical="center" wrapText="1"/>
      <protection locked="0" hidden="1"/>
    </xf>
    <xf numFmtId="0" fontId="4" fillId="0" borderId="21" xfId="0" applyFont="1" applyBorder="1" applyAlignment="1" applyProtection="1">
      <alignment horizontal="left" vertical="center" wrapText="1"/>
      <protection locked="0" hidden="1"/>
    </xf>
    <xf numFmtId="0" fontId="4" fillId="0" borderId="9" xfId="0" applyFont="1" applyBorder="1" applyAlignment="1" applyProtection="1">
      <alignment horizontal="left" vertical="center" wrapText="1"/>
      <protection locked="0" hidden="1"/>
    </xf>
    <xf numFmtId="0" fontId="18" fillId="0" borderId="0" xfId="1" applyFont="1" applyAlignment="1" applyProtection="1">
      <alignment horizontal="left" vertical="center"/>
      <protection hidden="1"/>
    </xf>
    <xf numFmtId="0" fontId="14" fillId="0" borderId="20" xfId="2" applyFont="1" applyBorder="1" applyAlignment="1" applyProtection="1">
      <alignment horizontal="left" vertical="top" wrapText="1" shrinkToFit="1"/>
      <protection hidden="1"/>
    </xf>
    <xf numFmtId="0" fontId="14" fillId="0" borderId="20" xfId="2" applyFont="1" applyBorder="1" applyAlignment="1" applyProtection="1">
      <alignment horizontal="left"/>
      <protection hidden="1"/>
    </xf>
  </cellXfs>
  <cellStyles count="4">
    <cellStyle name="Link" xfId="3" builtinId="8"/>
    <cellStyle name="Standard" xfId="0" builtinId="0"/>
    <cellStyle name="Standard 2" xfId="1" xr:uid="{99BDE12D-4553-45B4-AC55-79FCEE77ED4F}"/>
    <cellStyle name="Standard_bewertung_lerndokumentation_mfi.xls" xfId="2" xr:uid="{1DEF92BE-4E8B-4382-AD92-77CCF60CAE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5</xdr:row>
          <xdr:rowOff>28575</xdr:rowOff>
        </xdr:from>
        <xdr:to>
          <xdr:col>2</xdr:col>
          <xdr:colOff>381000</xdr:colOff>
          <xdr:row>5</xdr:row>
          <xdr:rowOff>228600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100-000001380000}"/>
                </a:ext>
              </a:extLst>
            </xdr:cNvPr>
            <xdr:cNvSpPr/>
          </xdr:nvSpPr>
          <xdr:spPr bwMode="auto">
            <a:xfrm>
              <a:off x="0" y="0"/>
              <a:ext cx="0" cy="0"/>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142876</xdr:colOff>
      <xdr:row>0</xdr:row>
      <xdr:rowOff>342900</xdr:rowOff>
    </xdr:from>
    <xdr:to>
      <xdr:col>10</xdr:col>
      <xdr:colOff>238126</xdr:colOff>
      <xdr:row>5</xdr:row>
      <xdr:rowOff>238125</xdr:rowOff>
    </xdr:to>
    <xdr:sp macro="" textlink="">
      <xdr:nvSpPr>
        <xdr:cNvPr id="2" name="WordArt 7">
          <a:extLst>
            <a:ext uri="{FF2B5EF4-FFF2-40B4-BE49-F238E27FC236}">
              <a16:creationId xmlns:a16="http://schemas.microsoft.com/office/drawing/2014/main" id="{DBC9CA3E-FA21-4945-AA75-AC28563E144F}"/>
            </a:ext>
          </a:extLst>
        </xdr:cNvPr>
        <xdr:cNvSpPr>
          <a:spLocks noChangeArrowheads="1" noChangeShapeType="1" noTextEdit="1"/>
        </xdr:cNvSpPr>
      </xdr:nvSpPr>
      <xdr:spPr bwMode="auto">
        <a:xfrm>
          <a:off x="4587241" y="342900"/>
          <a:ext cx="1950720" cy="1021080"/>
        </a:xfrm>
        <a:prstGeom prst="rect">
          <a:avLst/>
        </a:prstGeom>
        <a:extLst>
          <a:ext uri="{AF507438-7753-43E0-B8FC-AC1667EBCBE1}">
            <a14:hiddenEffects xmlns:a14="http://schemas.microsoft.com/office/drawing/2010/main">
              <a:effectLst/>
            </a14:hiddenEffects>
          </a:ext>
        </a:extLst>
      </xdr:spPr>
      <xdr:txBody>
        <a:bodyPr wrap="none" fromWordArt="1">
          <a:prstTxWarp prst="textSlantUp">
            <a:avLst>
              <a:gd name="adj" fmla="val 55556"/>
            </a:avLst>
          </a:prstTxWarp>
        </a:bodyPr>
        <a:lstStyle/>
        <a:p>
          <a:pPr algn="ctr" rtl="0">
            <a:buNone/>
          </a:pPr>
          <a:r>
            <a:rPr lang="de-DE" sz="3600" kern="10" spc="0">
              <a:ln w="9525">
                <a:solidFill>
                  <a:srgbClr val="000000"/>
                </a:solidFill>
                <a:round/>
                <a:headEnd/>
                <a:tailEnd/>
              </a:ln>
              <a:solidFill>
                <a:srgbClr xmlns:mc="http://schemas.openxmlformats.org/markup-compatibility/2006" xmlns:a14="http://schemas.microsoft.com/office/drawing/2010/main" val="800000" mc:Ignorable="a14" a14:legacySpreadsheetColorIndex="16"/>
              </a:solidFill>
              <a:effectLst/>
              <a:latin typeface="Arial Black" panose="020B0604020202020204" pitchFamily="34" charset="0"/>
              <a:cs typeface="Arial Black" panose="020B0604020202020204" pitchFamily="34" charset="0"/>
            </a:rPr>
            <a:t>Exemple</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5</xdr:row>
          <xdr:rowOff>28575</xdr:rowOff>
        </xdr:from>
        <xdr:to>
          <xdr:col>2</xdr:col>
          <xdr:colOff>390525</xdr:colOff>
          <xdr:row>5</xdr:row>
          <xdr:rowOff>228600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A00-0000013000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5</xdr:row>
          <xdr:rowOff>9525</xdr:rowOff>
        </xdr:from>
        <xdr:to>
          <xdr:col>3</xdr:col>
          <xdr:colOff>0</xdr:colOff>
          <xdr:row>6</xdr:row>
          <xdr:rowOff>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B00-0000013400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xdr:row>
          <xdr:rowOff>200025</xdr:rowOff>
        </xdr:from>
        <xdr:to>
          <xdr:col>3</xdr:col>
          <xdr:colOff>0</xdr:colOff>
          <xdr:row>6</xdr:row>
          <xdr:rowOff>161925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B00-000002340000}"/>
                </a:ext>
              </a:extLst>
            </xdr:cNvPr>
            <xdr:cNvSpPr/>
          </xdr:nvSpPr>
          <xdr:spPr bwMode="auto">
            <a:xfrm>
              <a:off x="0" y="0"/>
              <a:ext cx="0" cy="0"/>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xdr:row>
          <xdr:rowOff>9525</xdr:rowOff>
        </xdr:from>
        <xdr:to>
          <xdr:col>4</xdr:col>
          <xdr:colOff>390525</xdr:colOff>
          <xdr:row>6</xdr:row>
          <xdr:rowOff>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B00-0000033400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xdr:row>
          <xdr:rowOff>200025</xdr:rowOff>
        </xdr:from>
        <xdr:to>
          <xdr:col>4</xdr:col>
          <xdr:colOff>390525</xdr:colOff>
          <xdr:row>6</xdr:row>
          <xdr:rowOff>161925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B00-0000043400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xdr:row>
          <xdr:rowOff>28575</xdr:rowOff>
        </xdr:from>
        <xdr:to>
          <xdr:col>7</xdr:col>
          <xdr:colOff>390525</xdr:colOff>
          <xdr:row>6</xdr:row>
          <xdr:rowOff>9525</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B00-0000053400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5</xdr:row>
          <xdr:rowOff>28575</xdr:rowOff>
        </xdr:from>
        <xdr:to>
          <xdr:col>2</xdr:col>
          <xdr:colOff>390525</xdr:colOff>
          <xdr:row>5</xdr:row>
          <xdr:rowOff>228600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5</xdr:row>
          <xdr:rowOff>9525</xdr:rowOff>
        </xdr:from>
        <xdr:to>
          <xdr:col>3</xdr:col>
          <xdr:colOff>0</xdr:colOff>
          <xdr:row>6</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xdr:row>
          <xdr:rowOff>200025</xdr:rowOff>
        </xdr:from>
        <xdr:to>
          <xdr:col>3</xdr:col>
          <xdr:colOff>0</xdr:colOff>
          <xdr:row>6</xdr:row>
          <xdr:rowOff>200025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xdr:row>
          <xdr:rowOff>9525</xdr:rowOff>
        </xdr:from>
        <xdr:to>
          <xdr:col>4</xdr:col>
          <xdr:colOff>390525</xdr:colOff>
          <xdr:row>6</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xdr:row>
          <xdr:rowOff>200025</xdr:rowOff>
        </xdr:from>
        <xdr:to>
          <xdr:col>4</xdr:col>
          <xdr:colOff>390525</xdr:colOff>
          <xdr:row>6</xdr:row>
          <xdr:rowOff>200025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xdr:row>
          <xdr:rowOff>28575</xdr:rowOff>
        </xdr:from>
        <xdr:to>
          <xdr:col>7</xdr:col>
          <xdr:colOff>390525</xdr:colOff>
          <xdr:row>6</xdr:row>
          <xdr:rowOff>47625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5</xdr:row>
          <xdr:rowOff>28575</xdr:rowOff>
        </xdr:from>
        <xdr:to>
          <xdr:col>2</xdr:col>
          <xdr:colOff>390525</xdr:colOff>
          <xdr:row>5</xdr:row>
          <xdr:rowOff>228600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5</xdr:row>
          <xdr:rowOff>9525</xdr:rowOff>
        </xdr:from>
        <xdr:to>
          <xdr:col>3</xdr:col>
          <xdr:colOff>0</xdr:colOff>
          <xdr:row>6</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500-0000011400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xdr:row>
          <xdr:rowOff>200025</xdr:rowOff>
        </xdr:from>
        <xdr:to>
          <xdr:col>3</xdr:col>
          <xdr:colOff>0</xdr:colOff>
          <xdr:row>6</xdr:row>
          <xdr:rowOff>161925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500-000002140000}"/>
                </a:ext>
              </a:extLst>
            </xdr:cNvPr>
            <xdr:cNvSpPr/>
          </xdr:nvSpPr>
          <xdr:spPr bwMode="auto">
            <a:xfrm>
              <a:off x="0" y="0"/>
              <a:ext cx="0" cy="0"/>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xdr:row>
          <xdr:rowOff>9525</xdr:rowOff>
        </xdr:from>
        <xdr:to>
          <xdr:col>4</xdr:col>
          <xdr:colOff>390525</xdr:colOff>
          <xdr:row>6</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500-0000031400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xdr:row>
          <xdr:rowOff>200025</xdr:rowOff>
        </xdr:from>
        <xdr:to>
          <xdr:col>4</xdr:col>
          <xdr:colOff>390525</xdr:colOff>
          <xdr:row>6</xdr:row>
          <xdr:rowOff>161925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500-0000041400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xdr:row>
          <xdr:rowOff>28575</xdr:rowOff>
        </xdr:from>
        <xdr:to>
          <xdr:col>7</xdr:col>
          <xdr:colOff>390525</xdr:colOff>
          <xdr:row>6</xdr:row>
          <xdr:rowOff>9525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500-0000051400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5</xdr:row>
          <xdr:rowOff>28575</xdr:rowOff>
        </xdr:from>
        <xdr:to>
          <xdr:col>2</xdr:col>
          <xdr:colOff>390525</xdr:colOff>
          <xdr:row>5</xdr:row>
          <xdr:rowOff>228600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600-0000012000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5</xdr:row>
          <xdr:rowOff>9525</xdr:rowOff>
        </xdr:from>
        <xdr:to>
          <xdr:col>3</xdr:col>
          <xdr:colOff>0</xdr:colOff>
          <xdr:row>6</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700-0000012400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xdr:row>
          <xdr:rowOff>200025</xdr:rowOff>
        </xdr:from>
        <xdr:to>
          <xdr:col>3</xdr:col>
          <xdr:colOff>0</xdr:colOff>
          <xdr:row>6</xdr:row>
          <xdr:rowOff>161925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700-000002240000}"/>
                </a:ext>
              </a:extLst>
            </xdr:cNvPr>
            <xdr:cNvSpPr/>
          </xdr:nvSpPr>
          <xdr:spPr bwMode="auto">
            <a:xfrm>
              <a:off x="0" y="0"/>
              <a:ext cx="0" cy="0"/>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xdr:row>
          <xdr:rowOff>9525</xdr:rowOff>
        </xdr:from>
        <xdr:to>
          <xdr:col>4</xdr:col>
          <xdr:colOff>390525</xdr:colOff>
          <xdr:row>6</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700-0000032400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xdr:row>
          <xdr:rowOff>200025</xdr:rowOff>
        </xdr:from>
        <xdr:to>
          <xdr:col>4</xdr:col>
          <xdr:colOff>390525</xdr:colOff>
          <xdr:row>6</xdr:row>
          <xdr:rowOff>161925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700-0000042400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xdr:row>
          <xdr:rowOff>28575</xdr:rowOff>
        </xdr:from>
        <xdr:to>
          <xdr:col>7</xdr:col>
          <xdr:colOff>390525</xdr:colOff>
          <xdr:row>6</xdr:row>
          <xdr:rowOff>9525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700-0000052400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5</xdr:row>
          <xdr:rowOff>28575</xdr:rowOff>
        </xdr:from>
        <xdr:to>
          <xdr:col>2</xdr:col>
          <xdr:colOff>390525</xdr:colOff>
          <xdr:row>5</xdr:row>
          <xdr:rowOff>228600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800-0000012800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5</xdr:row>
          <xdr:rowOff>9525</xdr:rowOff>
        </xdr:from>
        <xdr:to>
          <xdr:col>3</xdr:col>
          <xdr:colOff>0</xdr:colOff>
          <xdr:row>6</xdr:row>
          <xdr:rowOff>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900-0000012C00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xdr:row>
          <xdr:rowOff>200025</xdr:rowOff>
        </xdr:from>
        <xdr:to>
          <xdr:col>3</xdr:col>
          <xdr:colOff>0</xdr:colOff>
          <xdr:row>6</xdr:row>
          <xdr:rowOff>161925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900-0000022C0000}"/>
                </a:ext>
              </a:extLst>
            </xdr:cNvPr>
            <xdr:cNvSpPr/>
          </xdr:nvSpPr>
          <xdr:spPr bwMode="auto">
            <a:xfrm>
              <a:off x="0" y="0"/>
              <a:ext cx="0" cy="0"/>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xdr:row>
          <xdr:rowOff>9525</xdr:rowOff>
        </xdr:from>
        <xdr:to>
          <xdr:col>4</xdr:col>
          <xdr:colOff>390525</xdr:colOff>
          <xdr:row>6</xdr:row>
          <xdr:rowOff>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900-0000032C00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xdr:row>
          <xdr:rowOff>200025</xdr:rowOff>
        </xdr:from>
        <xdr:to>
          <xdr:col>4</xdr:col>
          <xdr:colOff>390525</xdr:colOff>
          <xdr:row>6</xdr:row>
          <xdr:rowOff>161925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900-0000042C00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xdr:row>
          <xdr:rowOff>28575</xdr:rowOff>
        </xdr:from>
        <xdr:to>
          <xdr:col>7</xdr:col>
          <xdr:colOff>390525</xdr:colOff>
          <xdr:row>6</xdr:row>
          <xdr:rowOff>9525</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900-0000052C00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12%20Information/12.03%20Webseite/Ausbildungsdokumente/2019%20Forstwart/Ausbildungsdokumente%20Forstwart%202020/13_Zusammenzug%20der%20Erfahrungsnoten/23_zusammenzug__erfah-noten_forstwart.xlsx" TargetMode="External"/><Relationship Id="rId2" Type="http://schemas.openxmlformats.org/officeDocument/2006/relationships/externalLinkPath" Target="file:///W:\12%20Information\12.03%20Webseite\Ausbildungsdokumente\2019%20Forstwart\Ausbildungsdokumente%20Forstwart%202020\13_Zusammenzug%20der%20Erfahrungsnoten\23_zusammenzug__erfah-noten_forstwart.xlsx" TargetMode="External"/><Relationship Id="rId1" Type="http://schemas.openxmlformats.org/officeDocument/2006/relationships/externalLinkPath" Target="/12%20Information/12.03%20Webseite/Ausbildungsdokumente/2019%20Forstwart/Ausbildungsdokumente%20Forstwart%202020/13_Zusammenzug%20der%20Erfahrungsnoten/23_zusammenzug__erfah-noten_forstw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fos, Merkblatt"/>
      <sheetName val="Muster"/>
      <sheetName val="1. Sem. a"/>
      <sheetName val="1. Sem. b"/>
      <sheetName val="Bildungb. 1. S."/>
      <sheetName val="2. Sem. a"/>
      <sheetName val="2. Sem. b"/>
      <sheetName val="Bildungb. 2. S."/>
      <sheetName val="3. Sem. a"/>
      <sheetName val="3. Sem. b"/>
      <sheetName val="Bildungb. 3. S."/>
      <sheetName val="4. Sem. a"/>
      <sheetName val="4. Sem. b"/>
      <sheetName val="Bildungb. 4. S."/>
      <sheetName val="5. Sem. a"/>
      <sheetName val="5. Sem. b"/>
      <sheetName val="Bildungb. 5. S."/>
      <sheetName val="Sem. 1 -5"/>
      <sheetName val="Zuszug_erfahnot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1">
          <cell r="E21" t="str">
            <v/>
          </cell>
        </row>
      </sheetData>
      <sheetData sheetId="18"/>
    </sheetDataSet>
  </externalBook>
</externalLink>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vmlDrawing" Target="../drawings/vmlDrawing7.vml"/><Relationship Id="rId7" Type="http://schemas.openxmlformats.org/officeDocument/2006/relationships/ctrlProp" Target="../ctrlProps/ctrlProp18.xml"/><Relationship Id="rId2" Type="http://schemas.openxmlformats.org/officeDocument/2006/relationships/drawing" Target="../drawings/drawing7.xml"/><Relationship Id="rId1" Type="http://schemas.openxmlformats.org/officeDocument/2006/relationships/printerSettings" Target="../printerSettings/printerSettings10.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2.bin"/><Relationship Id="rId4" Type="http://schemas.openxmlformats.org/officeDocument/2006/relationships/ctrlProp" Target="../ctrlProps/ctrlProp20.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9.vml"/><Relationship Id="rId7" Type="http://schemas.openxmlformats.org/officeDocument/2006/relationships/ctrlProp" Target="../ctrlProps/ctrlProp24.xml"/><Relationship Id="rId2" Type="http://schemas.openxmlformats.org/officeDocument/2006/relationships/drawing" Target="../drawings/drawing9.xml"/><Relationship Id="rId1" Type="http://schemas.openxmlformats.org/officeDocument/2006/relationships/printerSettings" Target="../printerSettings/printerSettings13.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5.bin"/><Relationship Id="rId4" Type="http://schemas.openxmlformats.org/officeDocument/2006/relationships/ctrlProp" Target="../ctrlProps/ctrlProp26.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31.xml"/><Relationship Id="rId3" Type="http://schemas.openxmlformats.org/officeDocument/2006/relationships/vmlDrawing" Target="../drawings/vmlDrawing11.vml"/><Relationship Id="rId7" Type="http://schemas.openxmlformats.org/officeDocument/2006/relationships/ctrlProp" Target="../ctrlProps/ctrlProp30.xml"/><Relationship Id="rId2" Type="http://schemas.openxmlformats.org/officeDocument/2006/relationships/drawing" Target="../drawings/drawing11.xml"/><Relationship Id="rId1" Type="http://schemas.openxmlformats.org/officeDocument/2006/relationships/printerSettings" Target="../printerSettings/printerSettings16.bin"/><Relationship Id="rId6" Type="http://schemas.openxmlformats.org/officeDocument/2006/relationships/ctrlProp" Target="../ctrlProps/ctrlProp29.xml"/><Relationship Id="rId5" Type="http://schemas.openxmlformats.org/officeDocument/2006/relationships/ctrlProp" Target="../ctrlProps/ctrlProp28.xml"/><Relationship Id="rId4" Type="http://schemas.openxmlformats.org/officeDocument/2006/relationships/ctrlProp" Target="../ctrlProps/ctrlProp27.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3.vml"/><Relationship Id="rId7" Type="http://schemas.openxmlformats.org/officeDocument/2006/relationships/ctrlProp" Target="../ctrlProps/ctrlProp6.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trlProp" Target="../ctrlProps/ctrlProp8.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5.vml"/><Relationship Id="rId7" Type="http://schemas.openxmlformats.org/officeDocument/2006/relationships/ctrlProp" Target="../ctrlProps/ctrlProp12.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683C1-DC00-4A56-A36D-F452BCEE1FB9}">
  <dimension ref="A1:K41"/>
  <sheetViews>
    <sheetView showGridLines="0" tabSelected="1" zoomScale="125" zoomScaleNormal="125" workbookViewId="0">
      <selection sqref="A1:H27"/>
    </sheetView>
  </sheetViews>
  <sheetFormatPr baseColWidth="10" defaultColWidth="11.42578125" defaultRowHeight="12.75" x14ac:dyDescent="0.2"/>
  <cols>
    <col min="1" max="1" width="11.42578125" style="121" customWidth="1"/>
    <col min="2" max="2" width="8.85546875" style="121" customWidth="1"/>
    <col min="3" max="7" width="11.42578125" style="121" customWidth="1"/>
    <col min="8" max="8" width="13.42578125" style="121" customWidth="1"/>
    <col min="9" max="16384" width="11.42578125" style="121"/>
  </cols>
  <sheetData>
    <row r="1" spans="1:11" s="108" customFormat="1" ht="30" customHeight="1" x14ac:dyDescent="0.2">
      <c r="A1" s="217" t="s">
        <v>114</v>
      </c>
      <c r="B1" s="218"/>
      <c r="C1" s="218"/>
      <c r="D1" s="218"/>
      <c r="E1" s="218"/>
      <c r="F1" s="218"/>
      <c r="G1" s="218"/>
      <c r="H1" s="219"/>
    </row>
    <row r="2" spans="1:11" s="109" customFormat="1" ht="39" customHeight="1" x14ac:dyDescent="0.2">
      <c r="A2" s="214" t="s">
        <v>115</v>
      </c>
      <c r="B2" s="215"/>
      <c r="C2" s="215"/>
      <c r="D2" s="215"/>
      <c r="E2" s="215"/>
      <c r="F2" s="215"/>
      <c r="G2" s="215"/>
      <c r="H2" s="216"/>
    </row>
    <row r="3" spans="1:11" s="109" customFormat="1" ht="14.1" customHeight="1" x14ac:dyDescent="0.2">
      <c r="A3" s="214" t="s">
        <v>116</v>
      </c>
      <c r="B3" s="215"/>
      <c r="C3" s="215"/>
      <c r="D3" s="215"/>
      <c r="E3" s="215"/>
      <c r="F3" s="215"/>
      <c r="G3" s="215"/>
      <c r="H3" s="216"/>
    </row>
    <row r="4" spans="1:11" s="109" customFormat="1" ht="26.1" customHeight="1" x14ac:dyDescent="0.2">
      <c r="A4" s="214" t="s">
        <v>117</v>
      </c>
      <c r="B4" s="215"/>
      <c r="C4" s="215"/>
      <c r="D4" s="215"/>
      <c r="E4" s="215"/>
      <c r="F4" s="215"/>
      <c r="G4" s="215"/>
      <c r="H4" s="216"/>
      <c r="K4" s="109" t="s">
        <v>118</v>
      </c>
    </row>
    <row r="5" spans="1:11" s="109" customFormat="1" ht="39" customHeight="1" x14ac:dyDescent="0.2">
      <c r="A5" s="214" t="s">
        <v>119</v>
      </c>
      <c r="B5" s="215"/>
      <c r="C5" s="215"/>
      <c r="D5" s="215"/>
      <c r="E5" s="215"/>
      <c r="F5" s="215"/>
      <c r="G5" s="215"/>
      <c r="H5" s="216"/>
    </row>
    <row r="6" spans="1:11" s="109" customFormat="1" ht="65.099999999999994" customHeight="1" x14ac:dyDescent="0.2">
      <c r="A6" s="214" t="s">
        <v>120</v>
      </c>
      <c r="B6" s="215"/>
      <c r="C6" s="215"/>
      <c r="D6" s="215"/>
      <c r="E6" s="215"/>
      <c r="F6" s="215"/>
      <c r="G6" s="215"/>
      <c r="H6" s="216"/>
    </row>
    <row r="7" spans="1:11" s="109" customFormat="1" ht="15" customHeight="1" thickBot="1" x14ac:dyDescent="0.25">
      <c r="A7" s="208" t="s">
        <v>121</v>
      </c>
      <c r="B7" s="209"/>
      <c r="C7" s="209"/>
      <c r="D7" s="209"/>
      <c r="E7" s="209"/>
      <c r="F7" s="209"/>
      <c r="G7" s="209"/>
      <c r="H7" s="210"/>
    </row>
    <row r="8" spans="1:11" s="109" customFormat="1" ht="13.5" thickBot="1" x14ac:dyDescent="0.25">
      <c r="A8" s="3"/>
      <c r="B8" s="3"/>
      <c r="C8" s="3"/>
      <c r="D8" s="3"/>
      <c r="E8" s="3"/>
      <c r="F8" s="3"/>
      <c r="G8" s="3"/>
      <c r="H8" s="3"/>
    </row>
    <row r="9" spans="1:11" s="110" customFormat="1" ht="26.1" customHeight="1" thickBot="1" x14ac:dyDescent="0.25">
      <c r="A9" s="211" t="s">
        <v>122</v>
      </c>
      <c r="B9" s="212"/>
      <c r="C9" s="212"/>
      <c r="D9" s="212"/>
      <c r="E9" s="212"/>
      <c r="F9" s="212"/>
      <c r="G9" s="212"/>
      <c r="H9" s="213"/>
    </row>
    <row r="10" spans="1:11" s="110" customFormat="1" ht="39" customHeight="1" x14ac:dyDescent="0.2">
      <c r="A10" s="187" t="s">
        <v>123</v>
      </c>
      <c r="B10" s="187"/>
      <c r="C10" s="547" t="s">
        <v>124</v>
      </c>
      <c r="D10" s="548"/>
      <c r="E10" s="548"/>
      <c r="F10" s="548"/>
      <c r="G10" s="548"/>
      <c r="H10" s="548"/>
    </row>
    <row r="11" spans="1:11" s="110" customFormat="1" ht="39.950000000000003" customHeight="1" x14ac:dyDescent="0.2">
      <c r="A11" s="187" t="s">
        <v>125</v>
      </c>
      <c r="B11" s="187"/>
      <c r="C11" s="188" t="s">
        <v>126</v>
      </c>
      <c r="D11" s="188"/>
      <c r="E11" s="188"/>
      <c r="F11" s="188"/>
      <c r="G11" s="188"/>
      <c r="H11" s="188"/>
    </row>
    <row r="12" spans="1:11" s="110" customFormat="1" ht="25.5" customHeight="1" x14ac:dyDescent="0.2">
      <c r="A12" s="187" t="s">
        <v>127</v>
      </c>
      <c r="B12" s="187"/>
      <c r="C12" s="188" t="s">
        <v>128</v>
      </c>
      <c r="D12" s="188"/>
      <c r="E12" s="188"/>
      <c r="F12" s="188"/>
      <c r="G12" s="188"/>
      <c r="H12" s="188"/>
    </row>
    <row r="13" spans="1:11" s="110" customFormat="1" ht="63.95" customHeight="1" x14ac:dyDescent="0.2">
      <c r="A13" s="187" t="s">
        <v>129</v>
      </c>
      <c r="B13" s="187"/>
      <c r="C13" s="188" t="s">
        <v>130</v>
      </c>
      <c r="D13" s="188"/>
      <c r="E13" s="188"/>
      <c r="F13" s="188"/>
      <c r="G13" s="188"/>
      <c r="H13" s="188"/>
    </row>
    <row r="14" spans="1:11" s="110" customFormat="1" ht="12.95" customHeight="1" x14ac:dyDescent="0.2">
      <c r="A14" s="187" t="s">
        <v>131</v>
      </c>
      <c r="B14" s="187"/>
      <c r="C14" s="188" t="s">
        <v>132</v>
      </c>
      <c r="D14" s="188"/>
      <c r="E14" s="188"/>
      <c r="F14" s="188"/>
      <c r="G14" s="188"/>
      <c r="H14" s="188"/>
    </row>
    <row r="15" spans="1:11" s="110" customFormat="1" ht="24.95" customHeight="1" x14ac:dyDescent="0.2">
      <c r="A15" s="111"/>
      <c r="B15" s="111"/>
      <c r="C15" s="111"/>
      <c r="D15" s="111"/>
      <c r="E15" s="111"/>
      <c r="F15" s="111"/>
      <c r="G15" s="111"/>
      <c r="H15" s="111"/>
    </row>
    <row r="16" spans="1:11" s="114" customFormat="1" ht="39.75" customHeight="1" x14ac:dyDescent="0.2">
      <c r="A16" s="200" t="s">
        <v>92</v>
      </c>
      <c r="B16" s="201"/>
      <c r="C16" s="200" t="s">
        <v>133</v>
      </c>
      <c r="D16" s="202"/>
      <c r="E16" s="202"/>
      <c r="F16" s="203"/>
      <c r="G16" s="112" t="s">
        <v>134</v>
      </c>
      <c r="H16" s="113" t="s">
        <v>135</v>
      </c>
    </row>
    <row r="17" spans="1:8" s="114" customFormat="1" ht="65.25" customHeight="1" x14ac:dyDescent="0.2">
      <c r="A17" s="204" t="s">
        <v>136</v>
      </c>
      <c r="B17" s="205"/>
      <c r="C17" s="204" t="s">
        <v>137</v>
      </c>
      <c r="D17" s="206"/>
      <c r="E17" s="206"/>
      <c r="F17" s="207"/>
      <c r="G17" s="115">
        <v>1</v>
      </c>
      <c r="H17" s="116">
        <v>5</v>
      </c>
    </row>
    <row r="18" spans="1:8" s="114" customFormat="1" ht="56.25" customHeight="1" x14ac:dyDescent="0.2">
      <c r="A18" s="197" t="s">
        <v>74</v>
      </c>
      <c r="B18" s="198"/>
      <c r="C18" s="197" t="s">
        <v>138</v>
      </c>
      <c r="D18" s="199"/>
      <c r="E18" s="199"/>
      <c r="F18" s="198"/>
      <c r="G18" s="194" t="s">
        <v>139</v>
      </c>
      <c r="H18" s="117">
        <v>1</v>
      </c>
    </row>
    <row r="19" spans="1:8" s="114" customFormat="1" ht="42" customHeight="1" x14ac:dyDescent="0.2">
      <c r="A19" s="197" t="s">
        <v>49</v>
      </c>
      <c r="B19" s="198"/>
      <c r="C19" s="197" t="s">
        <v>140</v>
      </c>
      <c r="D19" s="199"/>
      <c r="E19" s="199"/>
      <c r="F19" s="198"/>
      <c r="G19" s="195"/>
      <c r="H19" s="118">
        <v>1</v>
      </c>
    </row>
    <row r="20" spans="1:8" s="114" customFormat="1" ht="39.950000000000003" customHeight="1" x14ac:dyDescent="0.2">
      <c r="A20" s="197" t="s">
        <v>75</v>
      </c>
      <c r="B20" s="198"/>
      <c r="C20" s="197" t="s">
        <v>141</v>
      </c>
      <c r="D20" s="199"/>
      <c r="E20" s="199"/>
      <c r="F20" s="198"/>
      <c r="G20" s="195"/>
      <c r="H20" s="118">
        <v>1</v>
      </c>
    </row>
    <row r="21" spans="1:8" s="114" customFormat="1" ht="27.95" customHeight="1" x14ac:dyDescent="0.2">
      <c r="A21" s="197" t="s">
        <v>142</v>
      </c>
      <c r="B21" s="198"/>
      <c r="C21" s="197" t="s">
        <v>143</v>
      </c>
      <c r="D21" s="199"/>
      <c r="E21" s="199"/>
      <c r="F21" s="198"/>
      <c r="G21" s="195"/>
      <c r="H21" s="118">
        <v>1</v>
      </c>
    </row>
    <row r="22" spans="1:8" s="114" customFormat="1" ht="45.95" customHeight="1" x14ac:dyDescent="0.2">
      <c r="A22" s="197" t="s">
        <v>144</v>
      </c>
      <c r="B22" s="198"/>
      <c r="C22" s="197" t="s">
        <v>145</v>
      </c>
      <c r="D22" s="199"/>
      <c r="E22" s="199"/>
      <c r="F22" s="198"/>
      <c r="G22" s="196"/>
      <c r="H22" s="118">
        <v>1</v>
      </c>
    </row>
    <row r="23" spans="1:8" s="114" customFormat="1" ht="27" customHeight="1" x14ac:dyDescent="0.2">
      <c r="A23" s="189"/>
      <c r="B23" s="190"/>
      <c r="C23" s="191" t="s">
        <v>146</v>
      </c>
      <c r="D23" s="192"/>
      <c r="E23" s="192"/>
      <c r="F23" s="193"/>
      <c r="G23" s="119"/>
      <c r="H23" s="120">
        <v>10</v>
      </c>
    </row>
    <row r="24" spans="1:8" s="110" customFormat="1" ht="24.95" customHeight="1" x14ac:dyDescent="0.2">
      <c r="A24" s="111"/>
      <c r="B24" s="111"/>
      <c r="C24" s="111"/>
      <c r="D24" s="111"/>
      <c r="E24" s="111"/>
      <c r="F24" s="111"/>
      <c r="G24" s="111"/>
      <c r="H24" s="111"/>
    </row>
    <row r="25" spans="1:8" s="110" customFormat="1" ht="64.5" customHeight="1" x14ac:dyDescent="0.2">
      <c r="A25" s="187" t="s">
        <v>147</v>
      </c>
      <c r="B25" s="187"/>
      <c r="C25" s="547" t="s">
        <v>148</v>
      </c>
      <c r="D25" s="548"/>
      <c r="E25" s="548"/>
      <c r="F25" s="548"/>
      <c r="G25" s="548"/>
      <c r="H25" s="548"/>
    </row>
    <row r="26" spans="1:8" s="110" customFormat="1" ht="89.25" customHeight="1" x14ac:dyDescent="0.2">
      <c r="A26" s="187" t="s">
        <v>149</v>
      </c>
      <c r="B26" s="187"/>
      <c r="C26" s="188" t="s">
        <v>150</v>
      </c>
      <c r="D26" s="188"/>
      <c r="E26" s="188"/>
      <c r="F26" s="188"/>
      <c r="G26" s="188"/>
      <c r="H26" s="188"/>
    </row>
    <row r="27" spans="1:8" s="110" customFormat="1" ht="62.25" customHeight="1" x14ac:dyDescent="0.2">
      <c r="A27" s="187" t="s">
        <v>151</v>
      </c>
      <c r="B27" s="187"/>
      <c r="C27" s="188" t="s">
        <v>152</v>
      </c>
      <c r="D27" s="188"/>
      <c r="E27" s="188"/>
      <c r="F27" s="188"/>
      <c r="G27" s="188"/>
      <c r="H27" s="188"/>
    </row>
    <row r="28" spans="1:8" s="109" customFormat="1" x14ac:dyDescent="0.2"/>
    <row r="29" spans="1:8" s="109" customFormat="1" x14ac:dyDescent="0.2"/>
    <row r="30" spans="1:8" s="109" customFormat="1" x14ac:dyDescent="0.2"/>
    <row r="31" spans="1:8" s="109" customFormat="1" x14ac:dyDescent="0.2"/>
    <row r="32" spans="1:8" s="109" customFormat="1" x14ac:dyDescent="0.2"/>
    <row r="33" s="109" customFormat="1" x14ac:dyDescent="0.2"/>
    <row r="34" s="109" customFormat="1" x14ac:dyDescent="0.2"/>
    <row r="35" s="109" customFormat="1" x14ac:dyDescent="0.2"/>
    <row r="36" s="109" customFormat="1" x14ac:dyDescent="0.2"/>
    <row r="37" s="109" customFormat="1" x14ac:dyDescent="0.2"/>
    <row r="38" s="109" customFormat="1" x14ac:dyDescent="0.2"/>
    <row r="39" s="109" customFormat="1" x14ac:dyDescent="0.2"/>
    <row r="40" s="109" customFormat="1" x14ac:dyDescent="0.2"/>
    <row r="41" s="109" customFormat="1" x14ac:dyDescent="0.2"/>
  </sheetData>
  <sheetProtection algorithmName="SHA-512" hashValue="FSOJudS36bZjjQ3LCWiv9dKvygo+35OZ6dNrKdraxNuYfQfJhUjAn7mI41RUk19DkEn3fpt1LjkElAbFqQMWXA==" saltValue="Cz/Fs5DDKet86Na9sEneOw==" spinCount="100000" sheet="1" objects="1" scenarios="1" selectLockedCells="1" selectUnlockedCells="1"/>
  <mergeCells count="41">
    <mergeCell ref="A6:H6"/>
    <mergeCell ref="A1:H1"/>
    <mergeCell ref="A2:H2"/>
    <mergeCell ref="A3:H3"/>
    <mergeCell ref="A4:H4"/>
    <mergeCell ref="A5:H5"/>
    <mergeCell ref="A7:H7"/>
    <mergeCell ref="A9:H9"/>
    <mergeCell ref="A10:B10"/>
    <mergeCell ref="C10:H10"/>
    <mergeCell ref="A11:B11"/>
    <mergeCell ref="C11:H11"/>
    <mergeCell ref="A12:B12"/>
    <mergeCell ref="C12:H12"/>
    <mergeCell ref="A13:B13"/>
    <mergeCell ref="C13:H13"/>
    <mergeCell ref="A14:B14"/>
    <mergeCell ref="C14:H14"/>
    <mergeCell ref="A16:B16"/>
    <mergeCell ref="C16:F16"/>
    <mergeCell ref="A17:B17"/>
    <mergeCell ref="C17:F17"/>
    <mergeCell ref="A18:B18"/>
    <mergeCell ref="C18:F18"/>
    <mergeCell ref="G18:G22"/>
    <mergeCell ref="A19:B19"/>
    <mergeCell ref="C19:F19"/>
    <mergeCell ref="A20:B20"/>
    <mergeCell ref="C20:F20"/>
    <mergeCell ref="A21:B21"/>
    <mergeCell ref="C21:F21"/>
    <mergeCell ref="A22:B22"/>
    <mergeCell ref="C22:F22"/>
    <mergeCell ref="A27:B27"/>
    <mergeCell ref="C27:H27"/>
    <mergeCell ref="A23:B23"/>
    <mergeCell ref="C23:F23"/>
    <mergeCell ref="A25:B25"/>
    <mergeCell ref="C25:H25"/>
    <mergeCell ref="A26:B26"/>
    <mergeCell ref="C26:H26"/>
  </mergeCells>
  <pageMargins left="0.51181102362204722" right="0.23622047244094491" top="0.51181102362204722" bottom="0.19685039370078741" header="0.19685039370078741" footer="0"/>
  <pageSetup paperSize="9" scale="98" orientation="portrait" r:id="rId1"/>
  <headerFooter>
    <oddHeader>&amp;L&amp;6Plan de formation Forestier bûcheron CFC du 12.06.2019
&amp;R&amp;6Annexe : Exigences relatives au dossier de formation</oddHeader>
    <oddFooter>&amp;L&amp;6Ortra Forêt Suisse / Codoc&amp;R&amp;6 4ème édition : 06.12.2023</oddFooter>
  </headerFooter>
  <rowBreaks count="1" manualBreakCount="1">
    <brk id="8" max="7"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28570-F79E-4082-88A1-4CC653FCAFC6}">
  <sheetPr>
    <tabColor theme="7" tint="0.39997558519241921"/>
  </sheetPr>
  <dimension ref="A1:K70"/>
  <sheetViews>
    <sheetView showGridLines="0" topLeftCell="A12" zoomScaleNormal="100" workbookViewId="0">
      <selection activeCell="F12" sqref="F12:I12"/>
    </sheetView>
  </sheetViews>
  <sheetFormatPr baseColWidth="10" defaultColWidth="11.42578125" defaultRowHeight="12.75" x14ac:dyDescent="0.2"/>
  <cols>
    <col min="1" max="1" width="5.7109375" style="1" customWidth="1"/>
    <col min="2" max="2" width="13.5703125" style="1" customWidth="1"/>
    <col min="3" max="3" width="5.85546875" style="1" customWidth="1"/>
    <col min="4" max="4" width="20.85546875" style="1" customWidth="1"/>
    <col min="5" max="5" width="6.42578125" style="2" customWidth="1"/>
    <col min="6" max="6" width="7.42578125" style="1" customWidth="1"/>
    <col min="7" max="7" width="8.140625" style="1" customWidth="1"/>
    <col min="8" max="8" width="6.28515625" style="1" customWidth="1"/>
    <col min="9" max="9" width="11.140625" style="1" customWidth="1"/>
    <col min="10" max="10" width="8.140625" style="2" customWidth="1"/>
    <col min="11" max="11" width="6.7109375" style="2" customWidth="1"/>
    <col min="12" max="16384" width="11.42578125" style="1"/>
  </cols>
  <sheetData>
    <row r="1" spans="1:11" s="36" customFormat="1" ht="28.5" customHeight="1" thickBot="1" x14ac:dyDescent="0.25">
      <c r="A1" s="385" t="s">
        <v>56</v>
      </c>
      <c r="B1" s="386"/>
      <c r="C1" s="387"/>
      <c r="D1" s="387"/>
      <c r="E1" s="387"/>
      <c r="F1" s="387"/>
      <c r="G1" s="387"/>
      <c r="H1" s="387"/>
      <c r="I1" s="387"/>
      <c r="J1" s="387"/>
      <c r="K1" s="388"/>
    </row>
    <row r="2" spans="1:11" s="3" customFormat="1" ht="20.100000000000001" customHeight="1" x14ac:dyDescent="0.2">
      <c r="A2" s="389" t="s">
        <v>44</v>
      </c>
      <c r="B2" s="318"/>
      <c r="C2" s="390" t="str">
        <f>IF('1 sem a'!C2 = "","",'1 sem a'!C2:K2)</f>
        <v/>
      </c>
      <c r="D2" s="390"/>
      <c r="E2" s="390"/>
      <c r="F2" s="390"/>
      <c r="G2" s="390"/>
      <c r="H2" s="390"/>
      <c r="I2" s="390"/>
      <c r="J2" s="390"/>
      <c r="K2" s="390"/>
    </row>
    <row r="3" spans="1:11" s="3" customFormat="1" ht="20.100000000000001" customHeight="1" x14ac:dyDescent="0.2">
      <c r="A3" s="391" t="s">
        <v>43</v>
      </c>
      <c r="B3" s="307"/>
      <c r="C3" s="392" t="str">
        <f>IF('1 sem a'!C3="","",'1 sem a'!C3:K3)</f>
        <v/>
      </c>
      <c r="D3" s="390"/>
      <c r="E3" s="390"/>
      <c r="F3" s="390"/>
      <c r="G3" s="390"/>
      <c r="H3" s="390"/>
      <c r="I3" s="390"/>
      <c r="J3" s="390"/>
      <c r="K3" s="390"/>
    </row>
    <row r="4" spans="1:11" s="3" customFormat="1" ht="20.100000000000001" customHeight="1" x14ac:dyDescent="0.2">
      <c r="A4" s="391" t="s">
        <v>42</v>
      </c>
      <c r="B4" s="307"/>
      <c r="C4" s="515" t="str">
        <f>IF('1 sem a'!C4="","",'1 sem a'!C4:K4)</f>
        <v/>
      </c>
      <c r="D4" s="515"/>
      <c r="E4" s="515"/>
      <c r="F4" s="515"/>
      <c r="G4" s="515"/>
      <c r="H4" s="515"/>
      <c r="I4" s="515"/>
      <c r="J4" s="515"/>
      <c r="K4" s="515"/>
    </row>
    <row r="5" spans="1:11" s="3" customFormat="1" ht="20.100000000000001" customHeight="1" thickBot="1" x14ac:dyDescent="0.25">
      <c r="A5" s="381" t="s">
        <v>41</v>
      </c>
      <c r="B5" s="309"/>
      <c r="C5" s="353"/>
      <c r="D5" s="354"/>
      <c r="E5" s="354"/>
      <c r="F5" s="354"/>
      <c r="G5" s="354"/>
      <c r="H5" s="354"/>
      <c r="I5" s="354"/>
      <c r="J5" s="354"/>
      <c r="K5" s="355"/>
    </row>
    <row r="6" spans="1:11" s="3" customFormat="1" ht="16.5" customHeight="1" x14ac:dyDescent="0.15">
      <c r="A6" s="376" t="s">
        <v>40</v>
      </c>
      <c r="B6" s="377"/>
      <c r="C6" s="516" t="s">
        <v>46</v>
      </c>
      <c r="D6" s="517" t="s">
        <v>47</v>
      </c>
      <c r="E6" s="518"/>
      <c r="F6" s="519" t="s">
        <v>48</v>
      </c>
      <c r="G6" s="520"/>
      <c r="H6" s="122"/>
      <c r="I6" s="519" t="s">
        <v>49</v>
      </c>
      <c r="J6" s="123"/>
      <c r="K6" s="521"/>
    </row>
    <row r="7" spans="1:11" s="3" customFormat="1" ht="16.5" customHeight="1" thickBot="1" x14ac:dyDescent="0.25">
      <c r="A7" s="378"/>
      <c r="B7" s="379"/>
      <c r="C7" s="522"/>
      <c r="D7" s="523" t="s">
        <v>50</v>
      </c>
      <c r="E7" s="524"/>
      <c r="F7" s="525" t="s">
        <v>51</v>
      </c>
      <c r="G7" s="523"/>
      <c r="H7" s="526"/>
      <c r="I7" s="527"/>
      <c r="J7" s="527"/>
      <c r="K7" s="528"/>
    </row>
    <row r="8" spans="1:11" s="3" customFormat="1" ht="25.5" customHeight="1" thickBot="1" x14ac:dyDescent="0.25">
      <c r="A8" s="321" t="s">
        <v>38</v>
      </c>
      <c r="B8" s="382"/>
      <c r="C8" s="383" t="s">
        <v>37</v>
      </c>
      <c r="D8" s="383"/>
      <c r="E8" s="383"/>
      <c r="F8" s="383"/>
      <c r="G8" s="383"/>
      <c r="H8" s="383"/>
      <c r="I8" s="383"/>
      <c r="J8" s="383"/>
      <c r="K8" s="384"/>
    </row>
    <row r="9" spans="1:11" s="3" customFormat="1" ht="33.75" customHeight="1" thickBot="1" x14ac:dyDescent="0.25">
      <c r="A9" s="321" t="s">
        <v>36</v>
      </c>
      <c r="B9" s="370"/>
      <c r="C9" s="333" t="s">
        <v>35</v>
      </c>
      <c r="D9" s="370"/>
      <c r="E9" s="35" t="s">
        <v>34</v>
      </c>
      <c r="F9" s="333" t="s">
        <v>33</v>
      </c>
      <c r="G9" s="322"/>
      <c r="H9" s="322"/>
      <c r="I9" s="380"/>
      <c r="J9" s="35" t="s">
        <v>32</v>
      </c>
      <c r="K9" s="34" t="s">
        <v>31</v>
      </c>
    </row>
    <row r="10" spans="1:11" s="3" customFormat="1" ht="54" customHeight="1" thickBot="1" x14ac:dyDescent="0.25">
      <c r="A10" s="310" t="s">
        <v>30</v>
      </c>
      <c r="B10" s="316"/>
      <c r="C10" s="373" t="s">
        <v>29</v>
      </c>
      <c r="D10" s="373"/>
      <c r="E10" s="22">
        <v>5</v>
      </c>
      <c r="F10" s="529"/>
      <c r="G10" s="529"/>
      <c r="H10" s="529"/>
      <c r="I10" s="529"/>
      <c r="J10" s="21"/>
      <c r="K10" s="15">
        <f>IF(J10&gt;E10,"Fehler",SUM(J10))</f>
        <v>0</v>
      </c>
    </row>
    <row r="11" spans="1:11" s="3" customFormat="1" ht="63" customHeight="1" thickBot="1" x14ac:dyDescent="0.25">
      <c r="A11" s="328" t="s">
        <v>28</v>
      </c>
      <c r="B11" s="375"/>
      <c r="C11" s="325" t="s">
        <v>27</v>
      </c>
      <c r="D11" s="325"/>
      <c r="E11" s="17">
        <v>5</v>
      </c>
      <c r="F11" s="530"/>
      <c r="G11" s="530"/>
      <c r="H11" s="530"/>
      <c r="I11" s="530"/>
      <c r="J11" s="16"/>
      <c r="K11" s="33">
        <f>IF(J11&gt;E11,"Fehler",SUM(J11))</f>
        <v>0</v>
      </c>
    </row>
    <row r="12" spans="1:11" s="3" customFormat="1" ht="39" customHeight="1" x14ac:dyDescent="0.2">
      <c r="A12" s="310" t="s">
        <v>26</v>
      </c>
      <c r="B12" s="311"/>
      <c r="C12" s="366" t="s">
        <v>25</v>
      </c>
      <c r="D12" s="366"/>
      <c r="E12" s="30">
        <v>5</v>
      </c>
      <c r="F12" s="531"/>
      <c r="G12" s="531"/>
      <c r="H12" s="531"/>
      <c r="I12" s="531"/>
      <c r="J12" s="29"/>
      <c r="K12" s="28" t="str">
        <f>IF(J12&gt;E12,"Fehler","")</f>
        <v/>
      </c>
    </row>
    <row r="13" spans="1:11" s="3" customFormat="1" ht="35.1" customHeight="1" x14ac:dyDescent="0.2">
      <c r="A13" s="312"/>
      <c r="B13" s="313"/>
      <c r="C13" s="364" t="s">
        <v>24</v>
      </c>
      <c r="D13" s="364"/>
      <c r="E13" s="27">
        <v>3</v>
      </c>
      <c r="F13" s="532"/>
      <c r="G13" s="532"/>
      <c r="H13" s="532"/>
      <c r="I13" s="532"/>
      <c r="J13" s="26"/>
      <c r="K13" s="25" t="str">
        <f>IF(J13&gt;E13,"Fehler","")</f>
        <v/>
      </c>
    </row>
    <row r="14" spans="1:11" s="3" customFormat="1" ht="33.950000000000003" customHeight="1" thickBot="1" x14ac:dyDescent="0.25">
      <c r="A14" s="314"/>
      <c r="B14" s="315"/>
      <c r="C14" s="364" t="s">
        <v>23</v>
      </c>
      <c r="D14" s="364"/>
      <c r="E14" s="27">
        <v>2</v>
      </c>
      <c r="F14" s="532"/>
      <c r="G14" s="532"/>
      <c r="H14" s="532"/>
      <c r="I14" s="532"/>
      <c r="J14" s="26"/>
      <c r="K14" s="20">
        <f>IF(J12&gt;E12,"Fehler",IF(J13&gt;E13,"Fehler",IF(J14&gt;E14,"Fehler",SUM(J12:J14))))</f>
        <v>0</v>
      </c>
    </row>
    <row r="15" spans="1:11" s="3" customFormat="1" ht="36" customHeight="1" x14ac:dyDescent="0.2">
      <c r="A15" s="310" t="s">
        <v>22</v>
      </c>
      <c r="B15" s="316"/>
      <c r="C15" s="366" t="s">
        <v>21</v>
      </c>
      <c r="D15" s="366"/>
      <c r="E15" s="30">
        <v>5</v>
      </c>
      <c r="F15" s="533"/>
      <c r="G15" s="534"/>
      <c r="H15" s="534"/>
      <c r="I15" s="535"/>
      <c r="J15" s="29"/>
      <c r="K15" s="28" t="str">
        <f>IF(J15&gt;E15,"Fehler","")</f>
        <v/>
      </c>
    </row>
    <row r="16" spans="1:11" s="3" customFormat="1" ht="38.1" customHeight="1" thickBot="1" x14ac:dyDescent="0.25">
      <c r="A16" s="361"/>
      <c r="B16" s="362"/>
      <c r="C16" s="365" t="s">
        <v>20</v>
      </c>
      <c r="D16" s="365"/>
      <c r="E16" s="32">
        <v>5</v>
      </c>
      <c r="F16" s="536"/>
      <c r="G16" s="537"/>
      <c r="H16" s="537"/>
      <c r="I16" s="538"/>
      <c r="J16" s="31"/>
      <c r="K16" s="20">
        <f>IF(J15&gt;E15,"Fehler",IF(J16&gt;E16,"Fehler",SUM(J15:J16)))</f>
        <v>0</v>
      </c>
    </row>
    <row r="17" spans="1:11" s="3" customFormat="1" ht="38.1" customHeight="1" x14ac:dyDescent="0.2">
      <c r="A17" s="310" t="s">
        <v>19</v>
      </c>
      <c r="B17" s="316"/>
      <c r="C17" s="317" t="s">
        <v>18</v>
      </c>
      <c r="D17" s="318"/>
      <c r="E17" s="30">
        <v>10</v>
      </c>
      <c r="F17" s="539"/>
      <c r="G17" s="540"/>
      <c r="H17" s="540"/>
      <c r="I17" s="541"/>
      <c r="J17" s="29"/>
      <c r="K17" s="28" t="str">
        <f>IF(J17&gt;E17,"Fehler","")</f>
        <v/>
      </c>
    </row>
    <row r="18" spans="1:11" s="3" customFormat="1" ht="39" customHeight="1" x14ac:dyDescent="0.2">
      <c r="A18" s="24"/>
      <c r="B18" s="23"/>
      <c r="C18" s="306" t="s">
        <v>17</v>
      </c>
      <c r="D18" s="307"/>
      <c r="E18" s="27">
        <v>10</v>
      </c>
      <c r="F18" s="542"/>
      <c r="G18" s="543"/>
      <c r="H18" s="543"/>
      <c r="I18" s="544"/>
      <c r="J18" s="26"/>
      <c r="K18" s="25" t="str">
        <f>IF(J18&gt;E18,"Fehler","")</f>
        <v/>
      </c>
    </row>
    <row r="19" spans="1:11" s="3" customFormat="1" ht="35.1" customHeight="1" x14ac:dyDescent="0.2">
      <c r="A19" s="24"/>
      <c r="B19" s="23"/>
      <c r="C19" s="306" t="s">
        <v>16</v>
      </c>
      <c r="D19" s="307"/>
      <c r="E19" s="27">
        <v>10</v>
      </c>
      <c r="F19" s="542"/>
      <c r="G19" s="543"/>
      <c r="H19" s="543"/>
      <c r="I19" s="544"/>
      <c r="J19" s="26"/>
      <c r="K19" s="25" t="str">
        <f>IF(J19&gt;E19,"Fehler","")</f>
        <v/>
      </c>
    </row>
    <row r="20" spans="1:11" s="3" customFormat="1" ht="35.1" customHeight="1" x14ac:dyDescent="0.2">
      <c r="A20" s="24"/>
      <c r="B20" s="23"/>
      <c r="C20" s="306" t="s">
        <v>15</v>
      </c>
      <c r="D20" s="307"/>
      <c r="E20" s="27">
        <v>10</v>
      </c>
      <c r="F20" s="542"/>
      <c r="G20" s="543"/>
      <c r="H20" s="543"/>
      <c r="I20" s="544"/>
      <c r="J20" s="26"/>
      <c r="K20" s="25" t="str">
        <f>IF(J20&gt;E20,"Fehler","")</f>
        <v/>
      </c>
    </row>
    <row r="21" spans="1:11" s="3" customFormat="1" ht="39.950000000000003" customHeight="1" thickBot="1" x14ac:dyDescent="0.25">
      <c r="A21" s="24"/>
      <c r="B21" s="23"/>
      <c r="C21" s="308" t="s">
        <v>14</v>
      </c>
      <c r="D21" s="309"/>
      <c r="E21" s="22">
        <v>10</v>
      </c>
      <c r="F21" s="536"/>
      <c r="G21" s="537"/>
      <c r="H21" s="537"/>
      <c r="I21" s="538"/>
      <c r="J21" s="21"/>
      <c r="K21" s="20">
        <f>IF(J17&gt;E17,"Fehler",IF(J18&gt;E18,"Fehler",IF(J19&gt;E19,"Fehler",IF(J20&gt;E20,"Fehler",IF(J21&gt;E21,"Fehler",SUM(J17:J21))))))</f>
        <v>0</v>
      </c>
    </row>
    <row r="22" spans="1:11" s="3" customFormat="1" ht="47.1" customHeight="1" thickBot="1" x14ac:dyDescent="0.25">
      <c r="A22" s="310" t="s">
        <v>13</v>
      </c>
      <c r="B22" s="316"/>
      <c r="C22" s="324" t="s">
        <v>12</v>
      </c>
      <c r="D22" s="324"/>
      <c r="E22" s="19">
        <v>10</v>
      </c>
      <c r="F22" s="545"/>
      <c r="G22" s="545"/>
      <c r="H22" s="545"/>
      <c r="I22" s="545"/>
      <c r="J22" s="18"/>
      <c r="K22" s="15">
        <f>IF(J22&gt;E22,"Fehler",SUM(J22))</f>
        <v>0</v>
      </c>
    </row>
    <row r="23" spans="1:11" s="3" customFormat="1" ht="39" customHeight="1" thickBot="1" x14ac:dyDescent="0.25">
      <c r="A23" s="328" t="s">
        <v>11</v>
      </c>
      <c r="B23" s="329"/>
      <c r="C23" s="325" t="s">
        <v>10</v>
      </c>
      <c r="D23" s="325"/>
      <c r="E23" s="17">
        <v>10</v>
      </c>
      <c r="F23" s="530"/>
      <c r="G23" s="530"/>
      <c r="H23" s="530"/>
      <c r="I23" s="530"/>
      <c r="J23" s="16"/>
      <c r="K23" s="15">
        <f>IF(J23&gt;E23,"Fehler",SUM(J23))</f>
        <v>0</v>
      </c>
    </row>
    <row r="24" spans="1:11" s="3" customFormat="1" ht="45.75" customHeight="1" thickBot="1" x14ac:dyDescent="0.25">
      <c r="A24" s="321" t="s">
        <v>9</v>
      </c>
      <c r="B24" s="322"/>
      <c r="C24" s="323"/>
      <c r="D24" s="13" t="s">
        <v>8</v>
      </c>
      <c r="E24" s="333" t="s">
        <v>7</v>
      </c>
      <c r="F24" s="323"/>
      <c r="G24" s="323"/>
      <c r="H24" s="14">
        <f>IF(K10="Fehler","Fehler",IF(K11="Fehler","Fehler",IF(K14="Fehler","Fehler",IF(K16="Fehler","Fehler",IF(K21="Fehler","Fehler",IF(K22="Fehler","Fehler",IF(K23="Fehler","Fehler",SUM(J10:J23))))))))</f>
        <v>0</v>
      </c>
      <c r="I24" s="13" t="s">
        <v>6</v>
      </c>
      <c r="J24" s="12" t="s">
        <v>5</v>
      </c>
      <c r="K24" s="11" t="str">
        <f>IF(H24="Fehler","Fehler",IF(SUM(K10:K23)=0,"",ROUND(SUM(((H24/100)*5)+1)*2,0)/2))</f>
        <v/>
      </c>
    </row>
    <row r="25" spans="1:11" s="3" customFormat="1" ht="16.5" customHeight="1" x14ac:dyDescent="0.2">
      <c r="A25" s="8" t="s">
        <v>4</v>
      </c>
      <c r="B25" s="330"/>
      <c r="C25" s="330"/>
      <c r="D25" s="330"/>
      <c r="E25" s="10"/>
      <c r="F25" s="9" t="s">
        <v>3</v>
      </c>
      <c r="G25" s="331"/>
      <c r="H25" s="332"/>
      <c r="I25" s="332"/>
      <c r="J25" s="332"/>
      <c r="K25" s="332"/>
    </row>
    <row r="26" spans="1:11" s="3" customFormat="1" ht="23.25" customHeight="1" x14ac:dyDescent="0.2">
      <c r="A26" s="8" t="s">
        <v>2</v>
      </c>
      <c r="B26" s="8"/>
      <c r="C26" s="8"/>
      <c r="D26" s="8"/>
      <c r="E26" s="7"/>
      <c r="F26" s="8" t="s">
        <v>1</v>
      </c>
      <c r="G26" s="8"/>
      <c r="H26" s="8"/>
      <c r="I26" s="8"/>
      <c r="J26" s="7"/>
      <c r="K26" s="7"/>
    </row>
    <row r="27" spans="1:11" s="3" customFormat="1" ht="15" customHeight="1" x14ac:dyDescent="0.2">
      <c r="A27" s="334"/>
      <c r="B27" s="334"/>
      <c r="C27" s="334"/>
      <c r="D27" s="334"/>
      <c r="E27" s="6"/>
      <c r="F27" s="334"/>
      <c r="G27" s="334"/>
      <c r="H27" s="334"/>
      <c r="I27" s="334"/>
      <c r="J27" s="334"/>
      <c r="K27" s="334"/>
    </row>
    <row r="28" spans="1:11" s="5" customFormat="1" ht="41.25" customHeight="1" x14ac:dyDescent="0.2">
      <c r="A28" s="319" t="s">
        <v>0</v>
      </c>
      <c r="B28" s="319"/>
      <c r="C28" s="320"/>
      <c r="D28" s="320"/>
      <c r="E28" s="320"/>
      <c r="F28" s="320"/>
      <c r="G28" s="320"/>
      <c r="H28" s="320"/>
      <c r="I28" s="320"/>
      <c r="J28" s="320"/>
      <c r="K28" s="320"/>
    </row>
    <row r="29" spans="1:11" s="3" customFormat="1" ht="36.75" customHeight="1" x14ac:dyDescent="0.2">
      <c r="E29" s="4"/>
      <c r="J29" s="4"/>
      <c r="K29" s="4"/>
    </row>
    <row r="30" spans="1:11" s="3" customFormat="1" x14ac:dyDescent="0.2">
      <c r="E30" s="4"/>
      <c r="J30" s="4"/>
      <c r="K30" s="4"/>
    </row>
    <row r="31" spans="1:11" s="3" customFormat="1" x14ac:dyDescent="0.2">
      <c r="E31" s="4"/>
      <c r="J31" s="4"/>
      <c r="K31" s="4"/>
    </row>
    <row r="32" spans="1:11" s="3" customFormat="1" x14ac:dyDescent="0.2">
      <c r="E32" s="4"/>
      <c r="J32" s="4"/>
      <c r="K32" s="4"/>
    </row>
    <row r="33" spans="5:11" s="3" customFormat="1" x14ac:dyDescent="0.2">
      <c r="E33" s="4"/>
      <c r="J33" s="4"/>
      <c r="K33" s="4"/>
    </row>
    <row r="34" spans="5:11" s="3" customFormat="1" x14ac:dyDescent="0.2">
      <c r="E34" s="4"/>
      <c r="J34" s="4"/>
      <c r="K34" s="4"/>
    </row>
    <row r="35" spans="5:11" s="3" customFormat="1" x14ac:dyDescent="0.2">
      <c r="E35" s="4"/>
      <c r="J35" s="4"/>
      <c r="K35" s="4"/>
    </row>
    <row r="36" spans="5:11" s="3" customFormat="1" x14ac:dyDescent="0.2">
      <c r="E36" s="4"/>
      <c r="J36" s="4"/>
      <c r="K36" s="4"/>
    </row>
    <row r="37" spans="5:11" s="3" customFormat="1" x14ac:dyDescent="0.2">
      <c r="E37" s="4"/>
      <c r="J37" s="4"/>
      <c r="K37" s="4"/>
    </row>
    <row r="38" spans="5:11" s="3" customFormat="1" x14ac:dyDescent="0.2">
      <c r="E38" s="4"/>
      <c r="J38" s="4"/>
      <c r="K38" s="4"/>
    </row>
    <row r="39" spans="5:11" s="3" customFormat="1" x14ac:dyDescent="0.2">
      <c r="E39" s="4"/>
      <c r="J39" s="4"/>
      <c r="K39" s="4"/>
    </row>
    <row r="40" spans="5:11" s="3" customFormat="1" x14ac:dyDescent="0.2">
      <c r="E40" s="4"/>
      <c r="J40" s="4"/>
      <c r="K40" s="4"/>
    </row>
    <row r="41" spans="5:11" s="3" customFormat="1" x14ac:dyDescent="0.2">
      <c r="E41" s="4"/>
      <c r="J41" s="4"/>
      <c r="K41" s="4"/>
    </row>
    <row r="42" spans="5:11" s="3" customFormat="1" x14ac:dyDescent="0.2">
      <c r="E42" s="4"/>
      <c r="J42" s="4"/>
      <c r="K42" s="4"/>
    </row>
    <row r="43" spans="5:11" s="3" customFormat="1" x14ac:dyDescent="0.2">
      <c r="E43" s="4"/>
      <c r="J43" s="4"/>
      <c r="K43" s="4"/>
    </row>
    <row r="44" spans="5:11" s="3" customFormat="1" x14ac:dyDescent="0.2">
      <c r="E44" s="4"/>
      <c r="J44" s="4"/>
      <c r="K44" s="4"/>
    </row>
    <row r="45" spans="5:11" s="3" customFormat="1" x14ac:dyDescent="0.2">
      <c r="E45" s="4"/>
      <c r="J45" s="4"/>
      <c r="K45" s="4"/>
    </row>
    <row r="46" spans="5:11" s="3" customFormat="1" x14ac:dyDescent="0.2">
      <c r="E46" s="4"/>
      <c r="J46" s="4"/>
      <c r="K46" s="4"/>
    </row>
    <row r="47" spans="5:11" s="3" customFormat="1" x14ac:dyDescent="0.2">
      <c r="E47" s="4"/>
      <c r="J47" s="4"/>
      <c r="K47" s="4"/>
    </row>
    <row r="48" spans="5:11" s="3" customFormat="1" x14ac:dyDescent="0.2">
      <c r="E48" s="4"/>
      <c r="J48" s="4"/>
      <c r="K48" s="4"/>
    </row>
    <row r="49" spans="5:11" s="3" customFormat="1" x14ac:dyDescent="0.2">
      <c r="E49" s="4"/>
      <c r="J49" s="4"/>
      <c r="K49" s="4"/>
    </row>
    <row r="50" spans="5:11" s="3" customFormat="1" x14ac:dyDescent="0.2">
      <c r="E50" s="4"/>
      <c r="J50" s="4"/>
      <c r="K50" s="4"/>
    </row>
    <row r="51" spans="5:11" s="3" customFormat="1" x14ac:dyDescent="0.2">
      <c r="E51" s="4"/>
      <c r="J51" s="4"/>
      <c r="K51" s="4"/>
    </row>
    <row r="52" spans="5:11" s="3" customFormat="1" x14ac:dyDescent="0.2">
      <c r="E52" s="4"/>
      <c r="J52" s="4"/>
      <c r="K52" s="4"/>
    </row>
    <row r="53" spans="5:11" s="3" customFormat="1" x14ac:dyDescent="0.2">
      <c r="E53" s="4"/>
      <c r="J53" s="4"/>
      <c r="K53" s="4"/>
    </row>
    <row r="54" spans="5:11" s="3" customFormat="1" x14ac:dyDescent="0.2">
      <c r="E54" s="4"/>
      <c r="J54" s="4"/>
      <c r="K54" s="4"/>
    </row>
    <row r="55" spans="5:11" s="3" customFormat="1" x14ac:dyDescent="0.2">
      <c r="E55" s="4"/>
      <c r="J55" s="4"/>
      <c r="K55" s="4"/>
    </row>
    <row r="56" spans="5:11" s="3" customFormat="1" x14ac:dyDescent="0.2">
      <c r="E56" s="4"/>
      <c r="J56" s="4"/>
      <c r="K56" s="4"/>
    </row>
    <row r="57" spans="5:11" s="3" customFormat="1" x14ac:dyDescent="0.2">
      <c r="E57" s="4"/>
      <c r="J57" s="4"/>
      <c r="K57" s="4"/>
    </row>
    <row r="58" spans="5:11" s="3" customFormat="1" x14ac:dyDescent="0.2">
      <c r="E58" s="4"/>
      <c r="J58" s="4"/>
      <c r="K58" s="4"/>
    </row>
    <row r="59" spans="5:11" s="3" customFormat="1" x14ac:dyDescent="0.2">
      <c r="E59" s="4"/>
      <c r="J59" s="4"/>
      <c r="K59" s="4"/>
    </row>
    <row r="60" spans="5:11" s="3" customFormat="1" x14ac:dyDescent="0.2">
      <c r="E60" s="4"/>
      <c r="J60" s="4"/>
      <c r="K60" s="4"/>
    </row>
    <row r="61" spans="5:11" s="3" customFormat="1" x14ac:dyDescent="0.2">
      <c r="E61" s="4"/>
      <c r="J61" s="4"/>
      <c r="K61" s="4"/>
    </row>
    <row r="62" spans="5:11" s="3" customFormat="1" x14ac:dyDescent="0.2">
      <c r="E62" s="4"/>
      <c r="J62" s="4"/>
      <c r="K62" s="4"/>
    </row>
    <row r="63" spans="5:11" s="3" customFormat="1" x14ac:dyDescent="0.2">
      <c r="E63" s="4"/>
      <c r="J63" s="4"/>
      <c r="K63" s="4"/>
    </row>
    <row r="64" spans="5:11" s="3" customFormat="1" x14ac:dyDescent="0.2">
      <c r="E64" s="4"/>
      <c r="J64" s="4"/>
      <c r="K64" s="4"/>
    </row>
    <row r="65" spans="1:11" s="3" customFormat="1" x14ac:dyDescent="0.2">
      <c r="E65" s="4"/>
      <c r="J65" s="4"/>
      <c r="K65" s="4"/>
    </row>
    <row r="66" spans="1:11" s="3" customFormat="1" x14ac:dyDescent="0.2">
      <c r="E66" s="4"/>
      <c r="J66" s="4"/>
      <c r="K66" s="4"/>
    </row>
    <row r="67" spans="1:11" s="3" customFormat="1" x14ac:dyDescent="0.2">
      <c r="E67" s="4"/>
      <c r="J67" s="4"/>
      <c r="K67" s="4"/>
    </row>
    <row r="68" spans="1:11" s="3" customFormat="1" x14ac:dyDescent="0.2">
      <c r="E68" s="4"/>
      <c r="J68" s="4"/>
      <c r="K68" s="4"/>
    </row>
    <row r="69" spans="1:11" s="3" customFormat="1" x14ac:dyDescent="0.2">
      <c r="E69" s="4"/>
      <c r="J69" s="4"/>
      <c r="K69" s="4"/>
    </row>
    <row r="70" spans="1:11" s="3" customFormat="1" x14ac:dyDescent="0.2">
      <c r="A70" s="1"/>
      <c r="B70" s="1"/>
      <c r="C70" s="1"/>
      <c r="D70" s="1"/>
      <c r="E70" s="2"/>
      <c r="F70" s="1"/>
      <c r="G70" s="1"/>
      <c r="H70" s="1"/>
      <c r="I70" s="1"/>
      <c r="J70" s="2"/>
      <c r="K70" s="2"/>
    </row>
  </sheetData>
  <sheetProtection algorithmName="SHA-512" hashValue="eNl7D7/hPeVlyPOS+OjinL+isIM7p1gvNZgZv9DXRsMsYvhj2oPmayVWg1evFn3eChsraDPDBcdj08+Xd3izcg==" saltValue="+zzcBsgwiXl3u6+pg1pt9Q==" spinCount="100000" sheet="1" objects="1" scenarios="1" selectLockedCells="1" pivotTables="0"/>
  <mergeCells count="59">
    <mergeCell ref="A4:B4"/>
    <mergeCell ref="C4:K4"/>
    <mergeCell ref="A1:K1"/>
    <mergeCell ref="A2:B2"/>
    <mergeCell ref="C2:K2"/>
    <mergeCell ref="A3:B3"/>
    <mergeCell ref="C3:K3"/>
    <mergeCell ref="A5:B5"/>
    <mergeCell ref="C5:K5"/>
    <mergeCell ref="A6:B7"/>
    <mergeCell ref="H7:J7"/>
    <mergeCell ref="A8:B8"/>
    <mergeCell ref="C8:K8"/>
    <mergeCell ref="A9:B9"/>
    <mergeCell ref="C9:D9"/>
    <mergeCell ref="F9:I9"/>
    <mergeCell ref="A10:B10"/>
    <mergeCell ref="C10:D10"/>
    <mergeCell ref="F10:I10"/>
    <mergeCell ref="A11:B11"/>
    <mergeCell ref="C11:D11"/>
    <mergeCell ref="F11:I11"/>
    <mergeCell ref="A12:B14"/>
    <mergeCell ref="C12:D12"/>
    <mergeCell ref="F12:I12"/>
    <mergeCell ref="C13:D13"/>
    <mergeCell ref="F13:I13"/>
    <mergeCell ref="C14:D14"/>
    <mergeCell ref="F14:I14"/>
    <mergeCell ref="C19:D19"/>
    <mergeCell ref="F19:I19"/>
    <mergeCell ref="A15:B15"/>
    <mergeCell ref="C15:D15"/>
    <mergeCell ref="F15:I15"/>
    <mergeCell ref="A16:B16"/>
    <mergeCell ref="C16:D16"/>
    <mergeCell ref="F16:I16"/>
    <mergeCell ref="A17:B17"/>
    <mergeCell ref="C17:D17"/>
    <mergeCell ref="F17:I17"/>
    <mergeCell ref="C18:D18"/>
    <mergeCell ref="F18:I18"/>
    <mergeCell ref="C20:D20"/>
    <mergeCell ref="F20:I20"/>
    <mergeCell ref="C21:D21"/>
    <mergeCell ref="F21:I21"/>
    <mergeCell ref="A22:B22"/>
    <mergeCell ref="C22:D22"/>
    <mergeCell ref="F22:I22"/>
    <mergeCell ref="A27:D27"/>
    <mergeCell ref="F27:K27"/>
    <mergeCell ref="A28:K28"/>
    <mergeCell ref="A23:B23"/>
    <mergeCell ref="C23:D23"/>
    <mergeCell ref="F23:I23"/>
    <mergeCell ref="A24:C24"/>
    <mergeCell ref="E24:G24"/>
    <mergeCell ref="B25:D25"/>
    <mergeCell ref="G25:K25"/>
  </mergeCells>
  <pageMargins left="0.51181102362204722" right="0.23622047244094491" top="0.55118110236220474" bottom="0.15748031496062992" header="0.19685039370078741" footer="0"/>
  <pageSetup paperSize="9" scale="85" orientation="portrait" r:id="rId1"/>
  <headerFooter>
    <oddHeader>&amp;L&amp;6Plan de formation Forestier bûcheron CFC du 12.06.2019&amp;R&amp;6Annexe : Exigences relatives au dossier de formation</oddHeader>
    <oddFooter>&amp;L&amp;6Ortra Forêt Suisse / Codoc&amp;R&amp;6 4ème édition : 06.12.2023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Line="0" autoPict="0">
                <anchor moveWithCells="1">
                  <from>
                    <xdr:col>2</xdr:col>
                    <xdr:colOff>47625</xdr:colOff>
                    <xdr:row>5</xdr:row>
                    <xdr:rowOff>9525</xdr:rowOff>
                  </from>
                  <to>
                    <xdr:col>3</xdr:col>
                    <xdr:colOff>0</xdr:colOff>
                    <xdr:row>6</xdr:row>
                    <xdr:rowOff>0</xdr:rowOff>
                  </to>
                </anchor>
              </controlPr>
            </control>
          </mc:Choice>
        </mc:AlternateContent>
        <mc:AlternateContent xmlns:mc="http://schemas.openxmlformats.org/markup-compatibility/2006">
          <mc:Choice Requires="x14">
            <control shapeId="9218" r:id="rId5" name="Check Box 2">
              <controlPr defaultSize="0" autoLine="0" autoPict="0">
                <anchor moveWithCells="1">
                  <from>
                    <xdr:col>2</xdr:col>
                    <xdr:colOff>47625</xdr:colOff>
                    <xdr:row>5</xdr:row>
                    <xdr:rowOff>200025</xdr:rowOff>
                  </from>
                  <to>
                    <xdr:col>3</xdr:col>
                    <xdr:colOff>0</xdr:colOff>
                    <xdr:row>6</xdr:row>
                    <xdr:rowOff>161925</xdr:rowOff>
                  </to>
                </anchor>
              </controlPr>
            </control>
          </mc:Choice>
        </mc:AlternateContent>
        <mc:AlternateContent xmlns:mc="http://schemas.openxmlformats.org/markup-compatibility/2006">
          <mc:Choice Requires="x14">
            <control shapeId="9219" r:id="rId6" name="Check Box 3">
              <controlPr defaultSize="0" autoLine="0" autoPict="0">
                <anchor moveWithCells="1">
                  <from>
                    <xdr:col>4</xdr:col>
                    <xdr:colOff>47625</xdr:colOff>
                    <xdr:row>5</xdr:row>
                    <xdr:rowOff>9525</xdr:rowOff>
                  </from>
                  <to>
                    <xdr:col>4</xdr:col>
                    <xdr:colOff>390525</xdr:colOff>
                    <xdr:row>6</xdr:row>
                    <xdr:rowOff>0</xdr:rowOff>
                  </to>
                </anchor>
              </controlPr>
            </control>
          </mc:Choice>
        </mc:AlternateContent>
        <mc:AlternateContent xmlns:mc="http://schemas.openxmlformats.org/markup-compatibility/2006">
          <mc:Choice Requires="x14">
            <control shapeId="9220" r:id="rId7" name="Check Box 4">
              <controlPr defaultSize="0" autoLine="0" autoPict="0">
                <anchor moveWithCells="1">
                  <from>
                    <xdr:col>4</xdr:col>
                    <xdr:colOff>47625</xdr:colOff>
                    <xdr:row>5</xdr:row>
                    <xdr:rowOff>200025</xdr:rowOff>
                  </from>
                  <to>
                    <xdr:col>4</xdr:col>
                    <xdr:colOff>390525</xdr:colOff>
                    <xdr:row>6</xdr:row>
                    <xdr:rowOff>161925</xdr:rowOff>
                  </to>
                </anchor>
              </controlPr>
            </control>
          </mc:Choice>
        </mc:AlternateContent>
        <mc:AlternateContent xmlns:mc="http://schemas.openxmlformats.org/markup-compatibility/2006">
          <mc:Choice Requires="x14">
            <control shapeId="9221" r:id="rId8" name="Check Box 5">
              <controlPr defaultSize="0" autoLine="0" autoPict="0">
                <anchor moveWithCells="1">
                  <from>
                    <xdr:col>7</xdr:col>
                    <xdr:colOff>47625</xdr:colOff>
                    <xdr:row>5</xdr:row>
                    <xdr:rowOff>28575</xdr:rowOff>
                  </from>
                  <to>
                    <xdr:col>7</xdr:col>
                    <xdr:colOff>390525</xdr:colOff>
                    <xdr:row>6</xdr:row>
                    <xdr:rowOff>9525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1B7B1-BB42-4963-999C-0BF2FC937C18}">
  <sheetPr>
    <tabColor theme="7" tint="0.39997558519241921"/>
  </sheetPr>
  <dimension ref="A1:K36"/>
  <sheetViews>
    <sheetView topLeftCell="A14" zoomScaleNormal="100" workbookViewId="0">
      <selection activeCell="D14" sqref="D14"/>
    </sheetView>
  </sheetViews>
  <sheetFormatPr baseColWidth="10" defaultRowHeight="12.75" x14ac:dyDescent="0.2"/>
  <cols>
    <col min="1" max="1" width="4.7109375" style="396" customWidth="1"/>
    <col min="2" max="2" width="14.85546875" style="396" customWidth="1"/>
    <col min="3" max="3" width="12.5703125" style="396" customWidth="1"/>
    <col min="4" max="6" width="8.7109375" style="396" customWidth="1"/>
    <col min="7" max="7" width="7.140625" style="396" bestFit="1" customWidth="1"/>
    <col min="8" max="8" width="3.28515625" style="396" customWidth="1"/>
    <col min="9" max="9" width="0.140625" style="396" hidden="1" customWidth="1"/>
    <col min="10" max="10" width="28.7109375" style="396" customWidth="1"/>
    <col min="11" max="11" width="5.140625" style="396" customWidth="1"/>
    <col min="12" max="12" width="24.28515625" style="396" customWidth="1"/>
    <col min="13" max="16384" width="11.42578125" style="396"/>
  </cols>
  <sheetData>
    <row r="1" spans="1:11" ht="24" thickBot="1" x14ac:dyDescent="0.25">
      <c r="A1" s="487" t="s">
        <v>198</v>
      </c>
      <c r="B1" s="486"/>
      <c r="C1" s="485"/>
      <c r="D1" s="485"/>
      <c r="E1" s="485"/>
      <c r="F1" s="485"/>
      <c r="G1" s="485"/>
      <c r="H1" s="485"/>
      <c r="I1" s="485"/>
      <c r="J1" s="484"/>
    </row>
    <row r="2" spans="1:11" ht="24.75" customHeight="1" x14ac:dyDescent="0.2">
      <c r="A2" s="483" t="s">
        <v>44</v>
      </c>
      <c r="B2" s="482"/>
      <c r="C2" s="179" t="str">
        <f>IF('1 sem a'!C2="","",'1 sem a'!C2:K2)</f>
        <v/>
      </c>
      <c r="D2" s="180"/>
      <c r="E2" s="180"/>
      <c r="F2" s="180"/>
      <c r="G2" s="180"/>
      <c r="H2" s="180"/>
      <c r="I2" s="180"/>
      <c r="J2" s="181"/>
      <c r="K2" s="479"/>
    </row>
    <row r="3" spans="1:11" ht="24.75" customHeight="1" x14ac:dyDescent="0.2">
      <c r="A3" s="481" t="s">
        <v>62</v>
      </c>
      <c r="B3" s="480"/>
      <c r="C3" s="184" t="str">
        <f>IF('1 sem a'!C3="","",'1 sem a'!C3:K3)</f>
        <v/>
      </c>
      <c r="D3" s="185"/>
      <c r="E3" s="185"/>
      <c r="F3" s="185"/>
      <c r="G3" s="185"/>
      <c r="H3" s="185"/>
      <c r="I3" s="185"/>
      <c r="J3" s="186"/>
      <c r="K3" s="479"/>
    </row>
    <row r="4" spans="1:11" ht="24.75" customHeight="1" x14ac:dyDescent="0.2">
      <c r="A4" s="481" t="s">
        <v>42</v>
      </c>
      <c r="B4" s="480"/>
      <c r="C4" s="184" t="str">
        <f>IF('1 sem a'!C4="","",'1 sem a'!C4:K4)</f>
        <v/>
      </c>
      <c r="D4" s="185"/>
      <c r="E4" s="185"/>
      <c r="F4" s="185"/>
      <c r="G4" s="185"/>
      <c r="H4" s="185"/>
      <c r="I4" s="185"/>
      <c r="J4" s="186"/>
      <c r="K4" s="479"/>
    </row>
    <row r="5" spans="1:11" ht="24.75" customHeight="1" thickBot="1" x14ac:dyDescent="0.25">
      <c r="A5" s="478" t="s">
        <v>62</v>
      </c>
      <c r="B5" s="477"/>
      <c r="C5" s="476" t="s">
        <v>159</v>
      </c>
      <c r="D5" s="474"/>
      <c r="E5" s="474"/>
      <c r="F5" s="474"/>
      <c r="G5" s="475" t="s">
        <v>158</v>
      </c>
      <c r="H5" s="474"/>
      <c r="I5" s="474"/>
      <c r="J5" s="473"/>
      <c r="K5" s="472"/>
    </row>
    <row r="6" spans="1:11" ht="13.5" thickBot="1" x14ac:dyDescent="0.25">
      <c r="A6" s="471" t="s">
        <v>165</v>
      </c>
      <c r="B6" s="471"/>
      <c r="C6" s="469"/>
      <c r="D6" s="469"/>
      <c r="E6" s="470"/>
      <c r="F6" s="469"/>
      <c r="G6" s="469"/>
      <c r="H6" s="469"/>
      <c r="I6" s="468"/>
      <c r="J6" s="408"/>
    </row>
    <row r="7" spans="1:11" x14ac:dyDescent="0.2">
      <c r="A7" s="467" t="s">
        <v>164</v>
      </c>
      <c r="B7" s="466"/>
      <c r="C7" s="465" t="s">
        <v>199</v>
      </c>
      <c r="D7" s="464"/>
      <c r="E7" s="464"/>
      <c r="F7" s="464"/>
      <c r="G7" s="464"/>
      <c r="H7" s="464"/>
      <c r="I7" s="464"/>
      <c r="J7" s="463" t="s">
        <v>200</v>
      </c>
    </row>
    <row r="8" spans="1:11" x14ac:dyDescent="0.2">
      <c r="A8" s="459" t="s">
        <v>157</v>
      </c>
      <c r="B8" s="458"/>
      <c r="C8" s="462" t="s">
        <v>160</v>
      </c>
      <c r="D8" s="461"/>
      <c r="E8" s="461"/>
      <c r="F8" s="461"/>
      <c r="G8" s="461"/>
      <c r="H8" s="461"/>
      <c r="I8" s="461"/>
      <c r="J8" s="460">
        <v>6</v>
      </c>
    </row>
    <row r="9" spans="1:11" x14ac:dyDescent="0.2">
      <c r="A9" s="459" t="s">
        <v>156</v>
      </c>
      <c r="B9" s="458"/>
      <c r="C9" s="462" t="s">
        <v>161</v>
      </c>
      <c r="D9" s="461"/>
      <c r="E9" s="461"/>
      <c r="F9" s="461"/>
      <c r="G9" s="461"/>
      <c r="H9" s="461"/>
      <c r="I9" s="461"/>
      <c r="J9" s="460">
        <v>5</v>
      </c>
    </row>
    <row r="10" spans="1:11" x14ac:dyDescent="0.2">
      <c r="A10" s="459" t="s">
        <v>155</v>
      </c>
      <c r="B10" s="458"/>
      <c r="C10" s="462" t="s">
        <v>162</v>
      </c>
      <c r="D10" s="461"/>
      <c r="E10" s="461"/>
      <c r="F10" s="461"/>
      <c r="G10" s="461"/>
      <c r="H10" s="461"/>
      <c r="I10" s="461"/>
      <c r="J10" s="460">
        <v>4</v>
      </c>
    </row>
    <row r="11" spans="1:11" ht="13.5" thickBot="1" x14ac:dyDescent="0.25">
      <c r="A11" s="459" t="s">
        <v>154</v>
      </c>
      <c r="B11" s="458"/>
      <c r="C11" s="457" t="s">
        <v>163</v>
      </c>
      <c r="D11" s="456"/>
      <c r="E11" s="456"/>
      <c r="F11" s="456"/>
      <c r="G11" s="456"/>
      <c r="H11" s="456"/>
      <c r="I11" s="456"/>
      <c r="J11" s="455">
        <v>3</v>
      </c>
    </row>
    <row r="12" spans="1:11" ht="27" customHeight="1" thickBot="1" x14ac:dyDescent="0.25">
      <c r="A12" s="228" t="s">
        <v>201</v>
      </c>
      <c r="B12" s="228"/>
      <c r="C12" s="454"/>
      <c r="D12" s="454"/>
      <c r="E12" s="454"/>
      <c r="F12" s="454"/>
      <c r="G12" s="454"/>
      <c r="H12" s="454"/>
      <c r="I12" s="454"/>
      <c r="J12" s="454"/>
    </row>
    <row r="13" spans="1:11" ht="25.5" x14ac:dyDescent="0.2">
      <c r="A13" s="453" t="s">
        <v>166</v>
      </c>
      <c r="B13" s="452"/>
      <c r="C13" s="451"/>
      <c r="D13" s="488" t="s">
        <v>174</v>
      </c>
      <c r="E13" s="450" t="s">
        <v>175</v>
      </c>
      <c r="F13" s="450" t="s">
        <v>176</v>
      </c>
      <c r="G13" s="449" t="s">
        <v>177</v>
      </c>
      <c r="H13" s="449"/>
      <c r="I13" s="448"/>
      <c r="J13" s="447"/>
    </row>
    <row r="14" spans="1:11" ht="24.75" customHeight="1" x14ac:dyDescent="0.2">
      <c r="A14" s="444" t="s">
        <v>167</v>
      </c>
      <c r="B14" s="433"/>
      <c r="C14" s="432"/>
      <c r="D14" s="446"/>
      <c r="E14" s="445">
        <v>3</v>
      </c>
      <c r="F14" s="442" t="str">
        <f>IF(D14="","",IF(D14&gt;6,"Fehler",SUM(D14*E14)))</f>
        <v/>
      </c>
      <c r="G14" s="511"/>
      <c r="H14" s="511"/>
      <c r="I14" s="511"/>
      <c r="J14" s="512"/>
    </row>
    <row r="15" spans="1:11" ht="24.75" customHeight="1" x14ac:dyDescent="0.2">
      <c r="A15" s="444" t="s">
        <v>168</v>
      </c>
      <c r="B15" s="433"/>
      <c r="C15" s="432"/>
      <c r="D15" s="446"/>
      <c r="E15" s="445">
        <v>1</v>
      </c>
      <c r="F15" s="442" t="str">
        <f>IF(D15="","",IF(D15&gt;6,"Fehler",SUM(D15*E15)))</f>
        <v/>
      </c>
      <c r="G15" s="511"/>
      <c r="H15" s="511"/>
      <c r="I15" s="511"/>
      <c r="J15" s="512"/>
    </row>
    <row r="16" spans="1:11" ht="24.75" customHeight="1" x14ac:dyDescent="0.2">
      <c r="A16" s="444" t="s">
        <v>169</v>
      </c>
      <c r="B16" s="433"/>
      <c r="C16" s="432"/>
      <c r="D16" s="446"/>
      <c r="E16" s="445">
        <v>1</v>
      </c>
      <c r="F16" s="442" t="str">
        <f>IF(D16="","",IF(D16&gt;6,"Fehler",SUM(D16*E16)))</f>
        <v/>
      </c>
      <c r="G16" s="511"/>
      <c r="H16" s="511"/>
      <c r="I16" s="511"/>
      <c r="J16" s="512"/>
    </row>
    <row r="17" spans="1:10" ht="24.75" customHeight="1" x14ac:dyDescent="0.2">
      <c r="A17" s="444" t="s">
        <v>170</v>
      </c>
      <c r="B17" s="433"/>
      <c r="C17" s="432"/>
      <c r="D17" s="446"/>
      <c r="E17" s="445">
        <v>1</v>
      </c>
      <c r="F17" s="442" t="str">
        <f>IF(D17="","",IF(D17&gt;6,"Fehler",SUM(D17*E17)))</f>
        <v/>
      </c>
      <c r="G17" s="511"/>
      <c r="H17" s="511"/>
      <c r="I17" s="511"/>
      <c r="J17" s="512"/>
    </row>
    <row r="18" spans="1:10" ht="24.75" customHeight="1" thickBot="1" x14ac:dyDescent="0.25">
      <c r="A18" s="444" t="s">
        <v>171</v>
      </c>
      <c r="B18" s="433"/>
      <c r="C18" s="432"/>
      <c r="D18" s="442" t="str">
        <f>'[1]Sem. 1 -5'!E21</f>
        <v/>
      </c>
      <c r="E18" s="443">
        <v>3</v>
      </c>
      <c r="F18" s="442" t="str">
        <f>IF(D18="","",IF(D18&gt;6,"Fehler",SUM(D18*E18)))</f>
        <v/>
      </c>
      <c r="G18" s="513"/>
      <c r="H18" s="513"/>
      <c r="I18" s="513"/>
      <c r="J18" s="514"/>
    </row>
    <row r="19" spans="1:10" x14ac:dyDescent="0.2">
      <c r="A19" s="441" t="s">
        <v>197</v>
      </c>
      <c r="B19" s="441"/>
      <c r="C19" s="441"/>
      <c r="D19" s="441"/>
      <c r="E19" s="441"/>
      <c r="F19" s="441"/>
      <c r="G19" s="441"/>
      <c r="H19" s="441"/>
      <c r="I19" s="441"/>
      <c r="J19" s="441"/>
    </row>
    <row r="20" spans="1:10" ht="15" customHeight="1" thickBot="1" x14ac:dyDescent="0.25">
      <c r="A20" s="440" t="s">
        <v>172</v>
      </c>
      <c r="B20" s="440"/>
      <c r="C20" s="440"/>
      <c r="D20" s="440"/>
      <c r="E20" s="440"/>
      <c r="F20" s="440"/>
      <c r="G20" s="440"/>
      <c r="H20" s="440"/>
      <c r="I20" s="440"/>
      <c r="J20" s="440"/>
    </row>
    <row r="21" spans="1:10" x14ac:dyDescent="0.2">
      <c r="A21" s="439" t="s">
        <v>178</v>
      </c>
      <c r="B21" s="438"/>
      <c r="C21" s="438"/>
      <c r="D21" s="438"/>
      <c r="E21" s="438"/>
      <c r="F21" s="438"/>
      <c r="G21" s="438"/>
      <c r="H21" s="437"/>
      <c r="I21" s="436" t="s">
        <v>153</v>
      </c>
      <c r="J21" s="435" t="str">
        <f>IF(SUM(F14:F18)=0,"",SUM(F14:F18))</f>
        <v/>
      </c>
    </row>
    <row r="22" spans="1:10" x14ac:dyDescent="0.2">
      <c r="A22" s="434" t="s">
        <v>179</v>
      </c>
      <c r="B22" s="433"/>
      <c r="C22" s="433"/>
      <c r="D22" s="433"/>
      <c r="E22" s="433"/>
      <c r="F22" s="433"/>
      <c r="G22" s="433"/>
      <c r="H22" s="432"/>
      <c r="I22" s="431" t="s">
        <v>153</v>
      </c>
      <c r="J22" s="430" t="str">
        <f>IF(J21="","",SUM(J21/9))</f>
        <v/>
      </c>
    </row>
    <row r="23" spans="1:10" ht="13.5" thickBot="1" x14ac:dyDescent="0.25">
      <c r="A23" s="429" t="s">
        <v>173</v>
      </c>
      <c r="B23" s="428"/>
      <c r="C23" s="428"/>
      <c r="D23" s="428"/>
      <c r="E23" s="428"/>
      <c r="F23" s="428"/>
      <c r="G23" s="428"/>
      <c r="H23" s="427"/>
      <c r="I23" s="426" t="s">
        <v>153</v>
      </c>
      <c r="J23" s="425" t="str">
        <f>IF(J21="","",ROUND((J22)*2,0)/2)</f>
        <v/>
      </c>
    </row>
    <row r="24" spans="1:10" ht="15" x14ac:dyDescent="0.25">
      <c r="A24" s="424" t="s">
        <v>180</v>
      </c>
      <c r="B24" s="424"/>
      <c r="C24" s="424"/>
      <c r="D24" s="424"/>
      <c r="E24" s="423"/>
      <c r="F24" s="423"/>
      <c r="G24" s="423"/>
      <c r="H24" s="423"/>
      <c r="I24" s="423"/>
      <c r="J24" s="423"/>
    </row>
    <row r="25" spans="1:10" ht="42" customHeight="1" x14ac:dyDescent="0.2">
      <c r="A25" s="221" t="s">
        <v>202</v>
      </c>
      <c r="B25" s="221"/>
      <c r="C25" s="221"/>
      <c r="D25" s="221"/>
      <c r="E25" s="221"/>
      <c r="F25" s="221"/>
      <c r="G25" s="221"/>
      <c r="H25" s="221"/>
      <c r="I25" s="221"/>
      <c r="J25" s="221"/>
    </row>
    <row r="26" spans="1:10" ht="30" customHeight="1" x14ac:dyDescent="0.2">
      <c r="A26" s="409" t="s">
        <v>4</v>
      </c>
      <c r="B26" s="415" t="str">
        <f>IF('[1]1. Sem. a'!$B$24="","",'[1]1. Sem. a'!$B$24:$D$24)</f>
        <v/>
      </c>
      <c r="C26" s="415"/>
      <c r="D26" s="415"/>
      <c r="E26" s="415"/>
      <c r="F26" s="422" t="s">
        <v>181</v>
      </c>
      <c r="G26" s="421"/>
      <c r="H26" s="420"/>
      <c r="I26" s="420"/>
      <c r="J26" s="420"/>
    </row>
    <row r="27" spans="1:10" ht="30" customHeight="1" x14ac:dyDescent="0.2">
      <c r="A27" s="409" t="s">
        <v>184</v>
      </c>
      <c r="B27" s="409"/>
      <c r="C27" s="409"/>
      <c r="D27" s="409"/>
      <c r="E27" s="419"/>
      <c r="F27" s="409"/>
      <c r="G27" s="418"/>
      <c r="H27" s="417"/>
      <c r="I27" s="417"/>
      <c r="J27" s="417"/>
    </row>
    <row r="28" spans="1:10" ht="30" customHeight="1" x14ac:dyDescent="0.2">
      <c r="A28" s="409" t="s">
        <v>182</v>
      </c>
      <c r="B28" s="409"/>
      <c r="C28" s="408"/>
      <c r="D28" s="408"/>
      <c r="E28" s="416"/>
      <c r="F28" s="408"/>
      <c r="G28" s="413"/>
      <c r="H28" s="412"/>
      <c r="I28" s="412"/>
      <c r="J28" s="412"/>
    </row>
    <row r="29" spans="1:10" ht="30" customHeight="1" x14ac:dyDescent="0.2">
      <c r="A29" s="415" t="s">
        <v>183</v>
      </c>
      <c r="B29" s="415"/>
      <c r="C29" s="414"/>
      <c r="D29" s="414"/>
      <c r="E29" s="414"/>
      <c r="F29" s="414"/>
      <c r="G29" s="413"/>
      <c r="H29" s="412"/>
      <c r="I29" s="412"/>
      <c r="J29" s="412"/>
    </row>
    <row r="30" spans="1:10" ht="27.75" customHeight="1" x14ac:dyDescent="0.2">
      <c r="A30" s="411" t="s">
        <v>185</v>
      </c>
      <c r="B30" s="411"/>
      <c r="C30" s="408"/>
      <c r="D30" s="409"/>
      <c r="E30" s="409"/>
      <c r="F30" s="408"/>
      <c r="G30" s="410"/>
      <c r="H30" s="410"/>
      <c r="I30" s="409"/>
      <c r="J30" s="408"/>
    </row>
    <row r="31" spans="1:10" ht="62.25" customHeight="1" thickBot="1" x14ac:dyDescent="0.25">
      <c r="A31" s="221" t="s">
        <v>186</v>
      </c>
      <c r="B31" s="221"/>
      <c r="C31" s="221"/>
      <c r="D31" s="221"/>
      <c r="E31" s="221"/>
      <c r="F31" s="221"/>
      <c r="G31" s="221"/>
      <c r="H31" s="221"/>
      <c r="I31" s="221"/>
      <c r="J31" s="221"/>
    </row>
    <row r="32" spans="1:10" ht="28.5" customHeight="1" x14ac:dyDescent="0.2">
      <c r="A32" s="292" t="s">
        <v>187</v>
      </c>
      <c r="B32" s="407"/>
      <c r="C32" s="142"/>
      <c r="D32" s="406" t="s">
        <v>188</v>
      </c>
      <c r="E32" s="405"/>
      <c r="F32" s="405"/>
      <c r="G32" s="405"/>
      <c r="H32" s="405"/>
      <c r="I32" s="405"/>
      <c r="J32" s="404"/>
    </row>
    <row r="33" spans="1:10" ht="12.75" customHeight="1" x14ac:dyDescent="0.2">
      <c r="A33" s="505"/>
      <c r="B33" s="506"/>
      <c r="C33" s="507"/>
      <c r="D33" s="491" t="s">
        <v>192</v>
      </c>
      <c r="E33" s="492"/>
      <c r="F33" s="495" t="s">
        <v>189</v>
      </c>
      <c r="G33" s="496"/>
      <c r="H33" s="489"/>
      <c r="I33" s="490"/>
      <c r="J33" s="403" t="s">
        <v>190</v>
      </c>
    </row>
    <row r="34" spans="1:10" ht="12.75" customHeight="1" x14ac:dyDescent="0.2">
      <c r="A34" s="505"/>
      <c r="B34" s="506"/>
      <c r="C34" s="507"/>
      <c r="D34" s="493" t="s">
        <v>193</v>
      </c>
      <c r="E34" s="494"/>
      <c r="F34" s="497" t="s">
        <v>189</v>
      </c>
      <c r="G34" s="402"/>
      <c r="H34" s="498"/>
      <c r="I34" s="499"/>
      <c r="J34" s="403" t="s">
        <v>191</v>
      </c>
    </row>
    <row r="35" spans="1:10" ht="12.75" customHeight="1" x14ac:dyDescent="0.2">
      <c r="A35" s="505"/>
      <c r="B35" s="506"/>
      <c r="C35" s="507"/>
      <c r="D35" s="493" t="s">
        <v>194</v>
      </c>
      <c r="E35" s="494"/>
      <c r="F35" s="497" t="s">
        <v>189</v>
      </c>
      <c r="G35" s="402"/>
      <c r="H35" s="498"/>
      <c r="I35" s="499"/>
      <c r="J35" s="403"/>
    </row>
    <row r="36" spans="1:10" ht="13.5" thickBot="1" x14ac:dyDescent="0.25">
      <c r="A36" s="508"/>
      <c r="B36" s="509"/>
      <c r="C36" s="510"/>
      <c r="D36" s="401"/>
      <c r="E36" s="398"/>
      <c r="F36" s="400"/>
      <c r="G36" s="399"/>
      <c r="H36" s="500"/>
      <c r="I36" s="398"/>
      <c r="J36" s="397"/>
    </row>
  </sheetData>
  <sheetProtection algorithmName="SHA-512" hashValue="E6kpdsjRWUeXhOp9R67lPykJHijrkkuMwCw/9KQ7JMYd6oHy0+lQoOCgvJhN+4AU2526Gu4ONx+T8900y4iXFw==" saltValue="kFEJqV4/hin40ykKOYC7Kg==" spinCount="100000" sheet="1" objects="1" scenarios="1" selectLockedCells="1" pivotTables="0"/>
  <mergeCells count="61">
    <mergeCell ref="A35:C35"/>
    <mergeCell ref="D35:E35"/>
    <mergeCell ref="H35:I35"/>
    <mergeCell ref="A36:C36"/>
    <mergeCell ref="A33:C33"/>
    <mergeCell ref="D33:E33"/>
    <mergeCell ref="H33:I33"/>
    <mergeCell ref="A34:C34"/>
    <mergeCell ref="D34:E34"/>
    <mergeCell ref="H34:I34"/>
    <mergeCell ref="G28:J28"/>
    <mergeCell ref="A29:F29"/>
    <mergeCell ref="G29:J29"/>
    <mergeCell ref="A30:B30"/>
    <mergeCell ref="A31:J31"/>
    <mergeCell ref="A32:C32"/>
    <mergeCell ref="D32:J32"/>
    <mergeCell ref="A23:H23"/>
    <mergeCell ref="A24:D24"/>
    <mergeCell ref="A25:J25"/>
    <mergeCell ref="B26:E26"/>
    <mergeCell ref="G26:J26"/>
    <mergeCell ref="G27:J27"/>
    <mergeCell ref="A18:C18"/>
    <mergeCell ref="G18:J18"/>
    <mergeCell ref="A19:J19"/>
    <mergeCell ref="A20:J20"/>
    <mergeCell ref="A21:H21"/>
    <mergeCell ref="A22:H22"/>
    <mergeCell ref="A15:C15"/>
    <mergeCell ref="G15:J15"/>
    <mergeCell ref="A16:C16"/>
    <mergeCell ref="G16:J16"/>
    <mergeCell ref="A17:C17"/>
    <mergeCell ref="G17:J17"/>
    <mergeCell ref="A11:B11"/>
    <mergeCell ref="C11:I11"/>
    <mergeCell ref="A12:J12"/>
    <mergeCell ref="A13:C13"/>
    <mergeCell ref="G13:J13"/>
    <mergeCell ref="A14:C14"/>
    <mergeCell ref="G14:J14"/>
    <mergeCell ref="A8:B8"/>
    <mergeCell ref="C8:I8"/>
    <mergeCell ref="A9:B9"/>
    <mergeCell ref="C9:I9"/>
    <mergeCell ref="A10:B10"/>
    <mergeCell ref="C10:I10"/>
    <mergeCell ref="A5:B5"/>
    <mergeCell ref="D5:F5"/>
    <mergeCell ref="H5:J5"/>
    <mergeCell ref="A6:B6"/>
    <mergeCell ref="A7:B7"/>
    <mergeCell ref="C7:I7"/>
    <mergeCell ref="A1:J1"/>
    <mergeCell ref="A2:B2"/>
    <mergeCell ref="C2:J2"/>
    <mergeCell ref="A3:B3"/>
    <mergeCell ref="C3:J3"/>
    <mergeCell ref="A4:B4"/>
    <mergeCell ref="C4:J4"/>
  </mergeCells>
  <pageMargins left="0.78740157480314965" right="0.78740157480314965" top="0.55118110236220474" bottom="0.98425196850393704" header="0.51181102362204722" footer="0.51181102362204722"/>
  <pageSetup paperSize="9" scale="75"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982FA-A9ED-4715-B6AB-BDAE46560772}">
  <sheetPr>
    <tabColor theme="0" tint="-0.249977111117893"/>
  </sheetPr>
  <dimension ref="A1:K69"/>
  <sheetViews>
    <sheetView showGridLines="0" topLeftCell="A14" zoomScaleNormal="100" workbookViewId="0">
      <selection activeCell="F14" sqref="F14:I14"/>
    </sheetView>
  </sheetViews>
  <sheetFormatPr baseColWidth="10" defaultColWidth="11.42578125" defaultRowHeight="12.75" x14ac:dyDescent="0.2"/>
  <cols>
    <col min="1" max="1" width="5.7109375" style="1" customWidth="1"/>
    <col min="2" max="2" width="13.5703125" style="1" customWidth="1"/>
    <col min="3" max="3" width="10.7109375" style="1" customWidth="1"/>
    <col min="4" max="4" width="11.140625" style="1" customWidth="1"/>
    <col min="5" max="5" width="9.28515625" style="2" customWidth="1"/>
    <col min="6" max="6" width="7.42578125" style="1" customWidth="1"/>
    <col min="7" max="7" width="8.140625" style="1" customWidth="1"/>
    <col min="8" max="8" width="7.7109375" style="1" customWidth="1"/>
    <col min="9" max="9" width="11.140625" style="1" customWidth="1"/>
    <col min="10" max="10" width="8.140625" style="2" customWidth="1"/>
    <col min="11" max="11" width="6.7109375" style="2" customWidth="1"/>
    <col min="12" max="16384" width="11.42578125" style="1"/>
  </cols>
  <sheetData>
    <row r="1" spans="1:11" s="36" customFormat="1" ht="28.5" customHeight="1" thickBot="1" x14ac:dyDescent="0.25">
      <c r="A1" s="335" t="s">
        <v>58</v>
      </c>
      <c r="B1" s="336"/>
      <c r="C1" s="394"/>
      <c r="D1" s="394"/>
      <c r="E1" s="394"/>
      <c r="F1" s="394"/>
      <c r="G1" s="394"/>
      <c r="H1" s="394"/>
      <c r="I1" s="394"/>
      <c r="J1" s="394"/>
      <c r="K1" s="395"/>
    </row>
    <row r="2" spans="1:11" s="3" customFormat="1" ht="20.100000000000001" customHeight="1" x14ac:dyDescent="0.2">
      <c r="A2" s="343" t="s">
        <v>44</v>
      </c>
      <c r="B2" s="344"/>
      <c r="C2" s="393" t="str">
        <f>IF('1 sem a'!C2="","",'1 sem a'!C2:K2)</f>
        <v/>
      </c>
      <c r="D2" s="393"/>
      <c r="E2" s="393"/>
      <c r="F2" s="393"/>
      <c r="G2" s="393"/>
      <c r="H2" s="393"/>
      <c r="I2" s="393"/>
      <c r="J2" s="393"/>
      <c r="K2" s="393"/>
    </row>
    <row r="3" spans="1:11" s="3" customFormat="1" ht="20.100000000000001" customHeight="1" x14ac:dyDescent="0.2">
      <c r="A3" s="283" t="s">
        <v>43</v>
      </c>
      <c r="B3" s="284"/>
      <c r="C3" s="393" t="str">
        <f>IF('1 sem a'!C3="","",'1 sem a'!C3:K3)</f>
        <v/>
      </c>
      <c r="D3" s="393"/>
      <c r="E3" s="393"/>
      <c r="F3" s="393"/>
      <c r="G3" s="393"/>
      <c r="H3" s="393"/>
      <c r="I3" s="393"/>
      <c r="J3" s="393"/>
      <c r="K3" s="393"/>
    </row>
    <row r="4" spans="1:11" s="3" customFormat="1" ht="20.100000000000001" customHeight="1" x14ac:dyDescent="0.2">
      <c r="A4" s="283" t="s">
        <v>42</v>
      </c>
      <c r="B4" s="284"/>
      <c r="C4" s="393" t="str">
        <f>IF('1 sem a'!C4="","",'1 sem a'!C4:K4)</f>
        <v/>
      </c>
      <c r="D4" s="393"/>
      <c r="E4" s="393"/>
      <c r="F4" s="393"/>
      <c r="G4" s="393"/>
      <c r="H4" s="393"/>
      <c r="I4" s="393"/>
      <c r="J4" s="393"/>
      <c r="K4" s="393"/>
    </row>
    <row r="5" spans="1:11" s="3" customFormat="1" ht="20.100000000000001" customHeight="1" thickBot="1" x14ac:dyDescent="0.25">
      <c r="A5" s="345" t="s">
        <v>41</v>
      </c>
      <c r="B5" s="346"/>
      <c r="C5" s="353"/>
      <c r="D5" s="354"/>
      <c r="E5" s="354"/>
      <c r="F5" s="354"/>
      <c r="G5" s="354"/>
      <c r="H5" s="354"/>
      <c r="I5" s="354"/>
      <c r="J5" s="354"/>
      <c r="K5" s="355"/>
    </row>
    <row r="6" spans="1:11" s="3" customFormat="1" ht="20.100000000000001" customHeight="1" thickBot="1" x14ac:dyDescent="0.25">
      <c r="A6" s="356" t="s">
        <v>40</v>
      </c>
      <c r="B6" s="357"/>
      <c r="C6" s="339" t="s">
        <v>39</v>
      </c>
      <c r="D6" s="340"/>
      <c r="E6" s="341"/>
      <c r="F6" s="341"/>
      <c r="G6" s="341"/>
      <c r="H6" s="341"/>
      <c r="I6" s="341"/>
      <c r="J6" s="341"/>
      <c r="K6" s="342"/>
    </row>
    <row r="7" spans="1:11" s="3" customFormat="1" ht="25.5" customHeight="1" thickBot="1" x14ac:dyDescent="0.25">
      <c r="A7" s="368" t="s">
        <v>38</v>
      </c>
      <c r="B7" s="369"/>
      <c r="C7" s="371" t="s">
        <v>37</v>
      </c>
      <c r="D7" s="371"/>
      <c r="E7" s="371"/>
      <c r="F7" s="371"/>
      <c r="G7" s="371"/>
      <c r="H7" s="371"/>
      <c r="I7" s="371"/>
      <c r="J7" s="371"/>
      <c r="K7" s="372"/>
    </row>
    <row r="8" spans="1:11" s="3" customFormat="1" ht="33.75" customHeight="1" thickBot="1" x14ac:dyDescent="0.25">
      <c r="A8" s="321" t="s">
        <v>36</v>
      </c>
      <c r="B8" s="370"/>
      <c r="C8" s="333" t="s">
        <v>35</v>
      </c>
      <c r="D8" s="370"/>
      <c r="E8" s="35" t="s">
        <v>34</v>
      </c>
      <c r="F8" s="333" t="s">
        <v>33</v>
      </c>
      <c r="G8" s="322"/>
      <c r="H8" s="322"/>
      <c r="I8" s="370"/>
      <c r="J8" s="35" t="s">
        <v>32</v>
      </c>
      <c r="K8" s="34" t="s">
        <v>31</v>
      </c>
    </row>
    <row r="9" spans="1:11" s="3" customFormat="1" ht="54" customHeight="1" thickBot="1" x14ac:dyDescent="0.25">
      <c r="A9" s="310" t="s">
        <v>30</v>
      </c>
      <c r="B9" s="316"/>
      <c r="C9" s="373" t="s">
        <v>29</v>
      </c>
      <c r="D9" s="373"/>
      <c r="E9" s="22">
        <v>5</v>
      </c>
      <c r="F9" s="529"/>
      <c r="G9" s="529"/>
      <c r="H9" s="529"/>
      <c r="I9" s="529"/>
      <c r="J9" s="21"/>
      <c r="K9" s="15">
        <f>IF(J9&gt;E9,"Fehler",SUM(J9))</f>
        <v>0</v>
      </c>
    </row>
    <row r="10" spans="1:11" s="3" customFormat="1" ht="63" customHeight="1" thickBot="1" x14ac:dyDescent="0.25">
      <c r="A10" s="328" t="s">
        <v>28</v>
      </c>
      <c r="B10" s="375"/>
      <c r="C10" s="325" t="s">
        <v>27</v>
      </c>
      <c r="D10" s="325"/>
      <c r="E10" s="17">
        <v>5</v>
      </c>
      <c r="F10" s="530"/>
      <c r="G10" s="530"/>
      <c r="H10" s="530"/>
      <c r="I10" s="530"/>
      <c r="J10" s="16"/>
      <c r="K10" s="33">
        <f>IF(J10&gt;E10,"Fehler",SUM(J10))</f>
        <v>0</v>
      </c>
    </row>
    <row r="11" spans="1:11" s="3" customFormat="1" ht="39" customHeight="1" x14ac:dyDescent="0.2">
      <c r="A11" s="310" t="s">
        <v>26</v>
      </c>
      <c r="B11" s="311"/>
      <c r="C11" s="366" t="s">
        <v>25</v>
      </c>
      <c r="D11" s="366"/>
      <c r="E11" s="30">
        <v>5</v>
      </c>
      <c r="F11" s="531"/>
      <c r="G11" s="531"/>
      <c r="H11" s="531"/>
      <c r="I11" s="531"/>
      <c r="J11" s="29"/>
      <c r="K11" s="28" t="str">
        <f>IF(J11&gt;E11,"Fehler","")</f>
        <v/>
      </c>
    </row>
    <row r="12" spans="1:11" s="3" customFormat="1" ht="35.1" customHeight="1" x14ac:dyDescent="0.2">
      <c r="A12" s="312"/>
      <c r="B12" s="313"/>
      <c r="C12" s="364" t="s">
        <v>24</v>
      </c>
      <c r="D12" s="364"/>
      <c r="E12" s="27">
        <v>3</v>
      </c>
      <c r="F12" s="532"/>
      <c r="G12" s="532"/>
      <c r="H12" s="532"/>
      <c r="I12" s="532"/>
      <c r="J12" s="26"/>
      <c r="K12" s="25" t="str">
        <f>IF(J12&gt;E12,"Fehler","")</f>
        <v/>
      </c>
    </row>
    <row r="13" spans="1:11" s="3" customFormat="1" ht="33.950000000000003" customHeight="1" thickBot="1" x14ac:dyDescent="0.25">
      <c r="A13" s="314"/>
      <c r="B13" s="315"/>
      <c r="C13" s="364" t="s">
        <v>23</v>
      </c>
      <c r="D13" s="364"/>
      <c r="E13" s="27">
        <v>2</v>
      </c>
      <c r="F13" s="532"/>
      <c r="G13" s="532"/>
      <c r="H13" s="532"/>
      <c r="I13" s="532"/>
      <c r="J13" s="26"/>
      <c r="K13" s="20">
        <f>IF(J11&gt;E11,"Fehler",IF(J12&gt;E12,"Fehler",IF(J13&gt;E13,"Fehler",SUM(J11:J13))))</f>
        <v>0</v>
      </c>
    </row>
    <row r="14" spans="1:11" s="3" customFormat="1" ht="36" customHeight="1" x14ac:dyDescent="0.2">
      <c r="A14" s="310" t="s">
        <v>22</v>
      </c>
      <c r="B14" s="316"/>
      <c r="C14" s="366" t="s">
        <v>21</v>
      </c>
      <c r="D14" s="366"/>
      <c r="E14" s="30">
        <v>5</v>
      </c>
      <c r="F14" s="533"/>
      <c r="G14" s="534"/>
      <c r="H14" s="534"/>
      <c r="I14" s="535"/>
      <c r="J14" s="29"/>
      <c r="K14" s="28" t="str">
        <f>IF(J14&gt;E14,"Fehler","")</f>
        <v/>
      </c>
    </row>
    <row r="15" spans="1:11" s="3" customFormat="1" ht="38.1" customHeight="1" thickBot="1" x14ac:dyDescent="0.25">
      <c r="A15" s="361"/>
      <c r="B15" s="362"/>
      <c r="C15" s="365" t="s">
        <v>20</v>
      </c>
      <c r="D15" s="365"/>
      <c r="E15" s="32">
        <v>5</v>
      </c>
      <c r="F15" s="536"/>
      <c r="G15" s="537"/>
      <c r="H15" s="537"/>
      <c r="I15" s="538"/>
      <c r="J15" s="31"/>
      <c r="K15" s="20">
        <f>IF(J14&gt;E14,"Fehler",IF(J15&gt;E15,"Fehler",SUM(J14:J15)))</f>
        <v>0</v>
      </c>
    </row>
    <row r="16" spans="1:11" s="3" customFormat="1" ht="38.1" customHeight="1" x14ac:dyDescent="0.2">
      <c r="A16" s="310" t="s">
        <v>19</v>
      </c>
      <c r="B16" s="316"/>
      <c r="C16" s="317" t="s">
        <v>18</v>
      </c>
      <c r="D16" s="318"/>
      <c r="E16" s="30">
        <v>10</v>
      </c>
      <c r="F16" s="539"/>
      <c r="G16" s="540"/>
      <c r="H16" s="540"/>
      <c r="I16" s="541"/>
      <c r="J16" s="29"/>
      <c r="K16" s="28" t="str">
        <f>IF(J16&gt;E16,"Fehler","")</f>
        <v/>
      </c>
    </row>
    <row r="17" spans="1:11" s="3" customFormat="1" ht="39" customHeight="1" x14ac:dyDescent="0.2">
      <c r="A17" s="24"/>
      <c r="B17" s="23"/>
      <c r="C17" s="306" t="s">
        <v>17</v>
      </c>
      <c r="D17" s="307"/>
      <c r="E17" s="27">
        <v>10</v>
      </c>
      <c r="F17" s="542"/>
      <c r="G17" s="543"/>
      <c r="H17" s="543"/>
      <c r="I17" s="544"/>
      <c r="J17" s="26"/>
      <c r="K17" s="25" t="str">
        <f>IF(J17&gt;E17,"Fehler","")</f>
        <v/>
      </c>
    </row>
    <row r="18" spans="1:11" s="3" customFormat="1" ht="35.1" customHeight="1" x14ac:dyDescent="0.2">
      <c r="A18" s="24"/>
      <c r="B18" s="23"/>
      <c r="C18" s="306" t="s">
        <v>16</v>
      </c>
      <c r="D18" s="307"/>
      <c r="E18" s="27">
        <v>10</v>
      </c>
      <c r="F18" s="542"/>
      <c r="G18" s="543"/>
      <c r="H18" s="543"/>
      <c r="I18" s="544"/>
      <c r="J18" s="26"/>
      <c r="K18" s="25" t="str">
        <f>IF(J18&gt;E18,"Fehler","")</f>
        <v/>
      </c>
    </row>
    <row r="19" spans="1:11" s="3" customFormat="1" ht="35.1" customHeight="1" x14ac:dyDescent="0.2">
      <c r="A19" s="24"/>
      <c r="B19" s="23"/>
      <c r="C19" s="306" t="s">
        <v>15</v>
      </c>
      <c r="D19" s="307"/>
      <c r="E19" s="27">
        <v>10</v>
      </c>
      <c r="F19" s="542"/>
      <c r="G19" s="543"/>
      <c r="H19" s="543"/>
      <c r="I19" s="544"/>
      <c r="J19" s="26"/>
      <c r="K19" s="25" t="str">
        <f>IF(J19&gt;E19,"Fehler","")</f>
        <v/>
      </c>
    </row>
    <row r="20" spans="1:11" s="3" customFormat="1" ht="39.950000000000003" customHeight="1" thickBot="1" x14ac:dyDescent="0.25">
      <c r="A20" s="24"/>
      <c r="B20" s="23"/>
      <c r="C20" s="308" t="s">
        <v>14</v>
      </c>
      <c r="D20" s="309"/>
      <c r="E20" s="22">
        <v>10</v>
      </c>
      <c r="F20" s="536"/>
      <c r="G20" s="537"/>
      <c r="H20" s="537"/>
      <c r="I20" s="538"/>
      <c r="J20" s="21"/>
      <c r="K20" s="20">
        <f>IF(J16&gt;E16,"Fehler",IF(J17&gt;E17,"Fehler",IF(J18&gt;E18,"Fehler",IF(J19&gt;E19,"Fehler",IF(J20&gt;E20,"Fehler",SUM(J16:J20))))))</f>
        <v>0</v>
      </c>
    </row>
    <row r="21" spans="1:11" s="3" customFormat="1" ht="47.1" customHeight="1" thickBot="1" x14ac:dyDescent="0.25">
      <c r="A21" s="310" t="s">
        <v>13</v>
      </c>
      <c r="B21" s="316"/>
      <c r="C21" s="324" t="s">
        <v>12</v>
      </c>
      <c r="D21" s="324"/>
      <c r="E21" s="19">
        <v>10</v>
      </c>
      <c r="F21" s="545"/>
      <c r="G21" s="545"/>
      <c r="H21" s="545"/>
      <c r="I21" s="545"/>
      <c r="J21" s="18"/>
      <c r="K21" s="15">
        <f>IF(J21&gt;E21,"Fehler",SUM(J21))</f>
        <v>0</v>
      </c>
    </row>
    <row r="22" spans="1:11" s="3" customFormat="1" ht="39" customHeight="1" thickBot="1" x14ac:dyDescent="0.25">
      <c r="A22" s="328" t="s">
        <v>11</v>
      </c>
      <c r="B22" s="329"/>
      <c r="C22" s="325" t="s">
        <v>10</v>
      </c>
      <c r="D22" s="325"/>
      <c r="E22" s="17">
        <v>10</v>
      </c>
      <c r="F22" s="530"/>
      <c r="G22" s="530"/>
      <c r="H22" s="530"/>
      <c r="I22" s="530"/>
      <c r="J22" s="16"/>
      <c r="K22" s="15">
        <f>IF(J22&gt;E22,"Fehler",SUM(J22))</f>
        <v>0</v>
      </c>
    </row>
    <row r="23" spans="1:11" s="3" customFormat="1" ht="45.75" customHeight="1" thickBot="1" x14ac:dyDescent="0.25">
      <c r="A23" s="321" t="s">
        <v>9</v>
      </c>
      <c r="B23" s="322"/>
      <c r="C23" s="323"/>
      <c r="D23" s="13" t="s">
        <v>8</v>
      </c>
      <c r="E23" s="333" t="s">
        <v>7</v>
      </c>
      <c r="F23" s="323"/>
      <c r="G23" s="323"/>
      <c r="H23" s="14">
        <f>IF(K9="Fehler","Fehler",IF(K10="Fehler","Fehler",IF(K13="Fehler","Fehler",IF(K15="Fehler","Fehler",IF(K20="Fehler","Fehler",IF(K21="Fehler","Fehler",IF(K22="Fehler","Fehler",SUM(J9:J22))))))))</f>
        <v>0</v>
      </c>
      <c r="I23" s="13" t="s">
        <v>6</v>
      </c>
      <c r="J23" s="12" t="s">
        <v>5</v>
      </c>
      <c r="K23" s="11" t="str">
        <f>IF(H23="Fehler","Fehler",IF(SUM(K9:K22)=0,"",ROUND(SUM(((H23/100)*5)+1)*2,0)/2))</f>
        <v/>
      </c>
    </row>
    <row r="24" spans="1:11" s="3" customFormat="1" ht="16.5" customHeight="1" x14ac:dyDescent="0.2">
      <c r="A24" s="8" t="s">
        <v>4</v>
      </c>
      <c r="B24" s="330"/>
      <c r="C24" s="330"/>
      <c r="D24" s="330"/>
      <c r="E24" s="10"/>
      <c r="F24" s="9" t="s">
        <v>3</v>
      </c>
      <c r="G24" s="331"/>
      <c r="H24" s="332"/>
      <c r="I24" s="332"/>
      <c r="J24" s="332"/>
      <c r="K24" s="332"/>
    </row>
    <row r="25" spans="1:11" s="3" customFormat="1" ht="23.25" customHeight="1" x14ac:dyDescent="0.2">
      <c r="A25" s="8" t="s">
        <v>2</v>
      </c>
      <c r="B25" s="8"/>
      <c r="C25" s="8"/>
      <c r="D25" s="8"/>
      <c r="E25" s="7"/>
      <c r="F25" s="8" t="s">
        <v>1</v>
      </c>
      <c r="G25" s="8"/>
      <c r="H25" s="8"/>
      <c r="I25" s="8"/>
      <c r="J25" s="7"/>
      <c r="K25" s="7"/>
    </row>
    <row r="26" spans="1:11" s="3" customFormat="1" ht="15" customHeight="1" x14ac:dyDescent="0.2">
      <c r="A26" s="334"/>
      <c r="B26" s="334"/>
      <c r="C26" s="334"/>
      <c r="D26" s="334"/>
      <c r="E26" s="6"/>
      <c r="F26" s="334"/>
      <c r="G26" s="334"/>
      <c r="H26" s="334"/>
      <c r="I26" s="334"/>
      <c r="J26" s="334"/>
      <c r="K26" s="334"/>
    </row>
    <row r="27" spans="1:11" s="5" customFormat="1" ht="41.25" customHeight="1" x14ac:dyDescent="0.2">
      <c r="A27" s="319" t="s">
        <v>0</v>
      </c>
      <c r="B27" s="319"/>
      <c r="C27" s="320"/>
      <c r="D27" s="320"/>
      <c r="E27" s="320"/>
      <c r="F27" s="320"/>
      <c r="G27" s="320"/>
      <c r="H27" s="320"/>
      <c r="I27" s="320"/>
      <c r="J27" s="320"/>
      <c r="K27" s="320"/>
    </row>
    <row r="28" spans="1:11" s="3" customFormat="1" ht="36.75" customHeight="1" x14ac:dyDescent="0.2">
      <c r="E28" s="4"/>
      <c r="J28" s="4"/>
      <c r="K28" s="4"/>
    </row>
    <row r="29" spans="1:11" s="3" customFormat="1" x14ac:dyDescent="0.2">
      <c r="E29" s="4"/>
      <c r="J29" s="4"/>
      <c r="K29" s="4"/>
    </row>
    <row r="30" spans="1:11" s="3" customFormat="1" x14ac:dyDescent="0.2">
      <c r="E30" s="4"/>
      <c r="J30" s="4"/>
      <c r="K30" s="4"/>
    </row>
    <row r="31" spans="1:11" s="3" customFormat="1" x14ac:dyDescent="0.2">
      <c r="E31" s="4"/>
      <c r="J31" s="4"/>
      <c r="K31" s="4"/>
    </row>
    <row r="32" spans="1:11" s="3" customFormat="1" x14ac:dyDescent="0.2">
      <c r="E32" s="4"/>
      <c r="J32" s="4"/>
      <c r="K32" s="4"/>
    </row>
    <row r="33" spans="5:11" s="3" customFormat="1" x14ac:dyDescent="0.2">
      <c r="E33" s="4"/>
      <c r="J33" s="4"/>
      <c r="K33" s="4"/>
    </row>
    <row r="34" spans="5:11" s="3" customFormat="1" x14ac:dyDescent="0.2">
      <c r="E34" s="4"/>
      <c r="J34" s="4"/>
      <c r="K34" s="4"/>
    </row>
    <row r="35" spans="5:11" s="3" customFormat="1" x14ac:dyDescent="0.2">
      <c r="E35" s="4"/>
      <c r="J35" s="4"/>
      <c r="K35" s="4"/>
    </row>
    <row r="36" spans="5:11" s="3" customFormat="1" x14ac:dyDescent="0.2">
      <c r="E36" s="4"/>
      <c r="J36" s="4"/>
      <c r="K36" s="4"/>
    </row>
    <row r="37" spans="5:11" s="3" customFormat="1" x14ac:dyDescent="0.2">
      <c r="E37" s="4"/>
      <c r="J37" s="4"/>
      <c r="K37" s="4"/>
    </row>
    <row r="38" spans="5:11" s="3" customFormat="1" x14ac:dyDescent="0.2">
      <c r="E38" s="4"/>
      <c r="J38" s="4"/>
      <c r="K38" s="4"/>
    </row>
    <row r="39" spans="5:11" s="3" customFormat="1" x14ac:dyDescent="0.2">
      <c r="E39" s="4"/>
      <c r="J39" s="4"/>
      <c r="K39" s="4"/>
    </row>
    <row r="40" spans="5:11" s="3" customFormat="1" x14ac:dyDescent="0.2">
      <c r="E40" s="4"/>
      <c r="J40" s="4"/>
      <c r="K40" s="4"/>
    </row>
    <row r="41" spans="5:11" s="3" customFormat="1" x14ac:dyDescent="0.2">
      <c r="E41" s="4"/>
      <c r="J41" s="4"/>
      <c r="K41" s="4"/>
    </row>
    <row r="42" spans="5:11" s="3" customFormat="1" x14ac:dyDescent="0.2">
      <c r="E42" s="4"/>
      <c r="J42" s="4"/>
      <c r="K42" s="4"/>
    </row>
    <row r="43" spans="5:11" s="3" customFormat="1" x14ac:dyDescent="0.2">
      <c r="E43" s="4"/>
      <c r="J43" s="4"/>
      <c r="K43" s="4"/>
    </row>
    <row r="44" spans="5:11" s="3" customFormat="1" x14ac:dyDescent="0.2">
      <c r="E44" s="4"/>
      <c r="J44" s="4"/>
      <c r="K44" s="4"/>
    </row>
    <row r="45" spans="5:11" s="3" customFormat="1" x14ac:dyDescent="0.2">
      <c r="E45" s="4"/>
      <c r="J45" s="4"/>
      <c r="K45" s="4"/>
    </row>
    <row r="46" spans="5:11" s="3" customFormat="1" x14ac:dyDescent="0.2">
      <c r="E46" s="4"/>
      <c r="J46" s="4"/>
      <c r="K46" s="4"/>
    </row>
    <row r="47" spans="5:11" s="3" customFormat="1" x14ac:dyDescent="0.2">
      <c r="E47" s="4"/>
      <c r="J47" s="4"/>
      <c r="K47" s="4"/>
    </row>
    <row r="48" spans="5:11" s="3" customFormat="1" x14ac:dyDescent="0.2">
      <c r="E48" s="4"/>
      <c r="J48" s="4"/>
      <c r="K48" s="4"/>
    </row>
    <row r="49" spans="5:11" s="3" customFormat="1" x14ac:dyDescent="0.2">
      <c r="E49" s="4"/>
      <c r="J49" s="4"/>
      <c r="K49" s="4"/>
    </row>
    <row r="50" spans="5:11" s="3" customFormat="1" x14ac:dyDescent="0.2">
      <c r="E50" s="4"/>
      <c r="J50" s="4"/>
      <c r="K50" s="4"/>
    </row>
    <row r="51" spans="5:11" s="3" customFormat="1" x14ac:dyDescent="0.2">
      <c r="E51" s="4"/>
      <c r="J51" s="4"/>
      <c r="K51" s="4"/>
    </row>
    <row r="52" spans="5:11" s="3" customFormat="1" x14ac:dyDescent="0.2">
      <c r="E52" s="4"/>
      <c r="J52" s="4"/>
      <c r="K52" s="4"/>
    </row>
    <row r="53" spans="5:11" s="3" customFormat="1" x14ac:dyDescent="0.2">
      <c r="E53" s="4"/>
      <c r="J53" s="4"/>
      <c r="K53" s="4"/>
    </row>
    <row r="54" spans="5:11" s="3" customFormat="1" x14ac:dyDescent="0.2">
      <c r="E54" s="4"/>
      <c r="J54" s="4"/>
      <c r="K54" s="4"/>
    </row>
    <row r="55" spans="5:11" s="3" customFormat="1" x14ac:dyDescent="0.2">
      <c r="E55" s="4"/>
      <c r="J55" s="4"/>
      <c r="K55" s="4"/>
    </row>
    <row r="56" spans="5:11" s="3" customFormat="1" x14ac:dyDescent="0.2">
      <c r="E56" s="4"/>
      <c r="J56" s="4"/>
      <c r="K56" s="4"/>
    </row>
    <row r="57" spans="5:11" s="3" customFormat="1" x14ac:dyDescent="0.2">
      <c r="E57" s="4"/>
      <c r="J57" s="4"/>
      <c r="K57" s="4"/>
    </row>
    <row r="58" spans="5:11" s="3" customFormat="1" x14ac:dyDescent="0.2">
      <c r="E58" s="4"/>
      <c r="J58" s="4"/>
      <c r="K58" s="4"/>
    </row>
    <row r="59" spans="5:11" s="3" customFormat="1" x14ac:dyDescent="0.2">
      <c r="E59" s="4"/>
      <c r="J59" s="4"/>
      <c r="K59" s="4"/>
    </row>
    <row r="60" spans="5:11" s="3" customFormat="1" x14ac:dyDescent="0.2">
      <c r="E60" s="4"/>
      <c r="J60" s="4"/>
      <c r="K60" s="4"/>
    </row>
    <row r="61" spans="5:11" s="3" customFormat="1" x14ac:dyDescent="0.2">
      <c r="E61" s="4"/>
      <c r="J61" s="4"/>
      <c r="K61" s="4"/>
    </row>
    <row r="62" spans="5:11" s="3" customFormat="1" x14ac:dyDescent="0.2">
      <c r="E62" s="4"/>
      <c r="J62" s="4"/>
      <c r="K62" s="4"/>
    </row>
    <row r="63" spans="5:11" s="3" customFormat="1" x14ac:dyDescent="0.2">
      <c r="E63" s="4"/>
      <c r="J63" s="4"/>
      <c r="K63" s="4"/>
    </row>
    <row r="64" spans="5:11" s="3" customFormat="1" x14ac:dyDescent="0.2">
      <c r="E64" s="4"/>
      <c r="J64" s="4"/>
      <c r="K64" s="4"/>
    </row>
    <row r="65" spans="1:11" s="3" customFormat="1" x14ac:dyDescent="0.2">
      <c r="E65" s="4"/>
      <c r="J65" s="4"/>
      <c r="K65" s="4"/>
    </row>
    <row r="66" spans="1:11" s="3" customFormat="1" x14ac:dyDescent="0.2">
      <c r="E66" s="4"/>
      <c r="J66" s="4"/>
      <c r="K66" s="4"/>
    </row>
    <row r="67" spans="1:11" s="3" customFormat="1" x14ac:dyDescent="0.2">
      <c r="E67" s="4"/>
      <c r="J67" s="4"/>
      <c r="K67" s="4"/>
    </row>
    <row r="68" spans="1:11" s="3" customFormat="1" x14ac:dyDescent="0.2">
      <c r="E68" s="4"/>
      <c r="J68" s="4"/>
      <c r="K68" s="4"/>
    </row>
    <row r="69" spans="1:11" s="3" customFormat="1" x14ac:dyDescent="0.2">
      <c r="A69" s="1"/>
      <c r="B69" s="1"/>
      <c r="C69" s="1"/>
      <c r="D69" s="1"/>
      <c r="E69" s="2"/>
      <c r="F69" s="1"/>
      <c r="G69" s="1"/>
      <c r="H69" s="1"/>
      <c r="I69" s="1"/>
      <c r="J69" s="2"/>
      <c r="K69" s="2"/>
    </row>
  </sheetData>
  <sheetProtection algorithmName="SHA-512" hashValue="nJNQ9br1wROwfAHp5yujTiTvBf5dRNQ+8emgyklEqBJK5oo4Nfpy5ZSfvmT1qEFqtUCIV2qg6UgVV9aSZklHKg==" saltValue="RtTPxdk7BRUydgaWrn/hew==" spinCount="100000" sheet="1" objects="1" scenarios="1" selectLockedCells="1" pivotTables="0"/>
  <mergeCells count="59">
    <mergeCell ref="A4:B4"/>
    <mergeCell ref="C4:K4"/>
    <mergeCell ref="A1:K1"/>
    <mergeCell ref="A2:B2"/>
    <mergeCell ref="C2:K2"/>
    <mergeCell ref="A3:B3"/>
    <mergeCell ref="C3:K3"/>
    <mergeCell ref="A5:B5"/>
    <mergeCell ref="C5:K5"/>
    <mergeCell ref="A6:B6"/>
    <mergeCell ref="C6:K6"/>
    <mergeCell ref="A7:B7"/>
    <mergeCell ref="C7:K7"/>
    <mergeCell ref="A8:B8"/>
    <mergeCell ref="C8:D8"/>
    <mergeCell ref="F8:I8"/>
    <mergeCell ref="A9:B9"/>
    <mergeCell ref="C9:D9"/>
    <mergeCell ref="F9:I9"/>
    <mergeCell ref="A10:B10"/>
    <mergeCell ref="C10:D10"/>
    <mergeCell ref="F10:I10"/>
    <mergeCell ref="A11:B13"/>
    <mergeCell ref="C11:D11"/>
    <mergeCell ref="F11:I11"/>
    <mergeCell ref="C12:D12"/>
    <mergeCell ref="F12:I12"/>
    <mergeCell ref="C13:D13"/>
    <mergeCell ref="F13:I13"/>
    <mergeCell ref="C18:D18"/>
    <mergeCell ref="F18:I18"/>
    <mergeCell ref="A14:B14"/>
    <mergeCell ref="C14:D14"/>
    <mergeCell ref="F14:I14"/>
    <mergeCell ref="A15:B15"/>
    <mergeCell ref="C15:D15"/>
    <mergeCell ref="F15:I15"/>
    <mergeCell ref="A16:B16"/>
    <mergeCell ref="C16:D16"/>
    <mergeCell ref="F16:I16"/>
    <mergeCell ref="C17:D17"/>
    <mergeCell ref="F17:I17"/>
    <mergeCell ref="C19:D19"/>
    <mergeCell ref="F19:I19"/>
    <mergeCell ref="C20:D20"/>
    <mergeCell ref="F20:I20"/>
    <mergeCell ref="A21:B21"/>
    <mergeCell ref="C21:D21"/>
    <mergeCell ref="F21:I21"/>
    <mergeCell ref="A26:D26"/>
    <mergeCell ref="F26:K26"/>
    <mergeCell ref="A27:K27"/>
    <mergeCell ref="A22:B22"/>
    <mergeCell ref="C22:D22"/>
    <mergeCell ref="F22:I22"/>
    <mergeCell ref="A23:C23"/>
    <mergeCell ref="E23:G23"/>
    <mergeCell ref="B24:D24"/>
    <mergeCell ref="G24:K24"/>
  </mergeCells>
  <pageMargins left="0.51181102362204722" right="0.23622047244094491" top="0.55118110236220474" bottom="0.15748031496062992" header="0.19685039370078741" footer="0"/>
  <pageSetup paperSize="9" scale="85" orientation="portrait" r:id="rId1"/>
  <headerFooter>
    <oddHeader>&amp;L&amp;6Plan de formation Forestier bûcheron CFC du 12.06.2019&amp;R&amp;6Annexe : Exigences relatives au dossier de formation</oddHeader>
    <oddFooter>&amp;L&amp;6Ortra Forêt Suisse / Codoc&amp;R&amp;6 4ème édition : 06.12.2023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Line="0" autoPict="0">
                <anchor moveWithCells="1">
                  <from>
                    <xdr:col>2</xdr:col>
                    <xdr:colOff>47625</xdr:colOff>
                    <xdr:row>5</xdr:row>
                    <xdr:rowOff>28575</xdr:rowOff>
                  </from>
                  <to>
                    <xdr:col>2</xdr:col>
                    <xdr:colOff>390525</xdr:colOff>
                    <xdr:row>5</xdr:row>
                    <xdr:rowOff>228600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CDD0D-5DCE-49F0-9879-D1EFCF988F4E}">
  <sheetPr>
    <tabColor theme="0" tint="-0.249977111117893"/>
  </sheetPr>
  <dimension ref="A1:K70"/>
  <sheetViews>
    <sheetView showGridLines="0" topLeftCell="A12" zoomScaleNormal="100" workbookViewId="0">
      <selection activeCell="F12" sqref="F12:I12"/>
    </sheetView>
  </sheetViews>
  <sheetFormatPr baseColWidth="10" defaultColWidth="11.42578125" defaultRowHeight="12.75" x14ac:dyDescent="0.2"/>
  <cols>
    <col min="1" max="1" width="5.7109375" style="1" customWidth="1"/>
    <col min="2" max="2" width="13.5703125" style="1" customWidth="1"/>
    <col min="3" max="3" width="5.85546875" style="1" customWidth="1"/>
    <col min="4" max="4" width="20.85546875" style="1" customWidth="1"/>
    <col min="5" max="5" width="6.42578125" style="2" customWidth="1"/>
    <col min="6" max="6" width="7.42578125" style="1" customWidth="1"/>
    <col min="7" max="7" width="8.140625" style="1" customWidth="1"/>
    <col min="8" max="8" width="6.28515625" style="1" customWidth="1"/>
    <col min="9" max="9" width="11.140625" style="1" customWidth="1"/>
    <col min="10" max="10" width="8.140625" style="2" customWidth="1"/>
    <col min="11" max="11" width="6.7109375" style="2" customWidth="1"/>
    <col min="12" max="16384" width="11.42578125" style="1"/>
  </cols>
  <sheetData>
    <row r="1" spans="1:11" s="36" customFormat="1" ht="28.5" customHeight="1" thickBot="1" x14ac:dyDescent="0.25">
      <c r="A1" s="385" t="s">
        <v>57</v>
      </c>
      <c r="B1" s="386"/>
      <c r="C1" s="387"/>
      <c r="D1" s="387"/>
      <c r="E1" s="387"/>
      <c r="F1" s="387"/>
      <c r="G1" s="387"/>
      <c r="H1" s="387"/>
      <c r="I1" s="387"/>
      <c r="J1" s="387"/>
      <c r="K1" s="388"/>
    </row>
    <row r="2" spans="1:11" s="3" customFormat="1" ht="20.100000000000001" customHeight="1" x14ac:dyDescent="0.2">
      <c r="A2" s="389" t="s">
        <v>44</v>
      </c>
      <c r="B2" s="318"/>
      <c r="C2" s="390" t="str">
        <f>IF('1 sem a'!C2 = "","",'1 sem a'!C2:K2)</f>
        <v/>
      </c>
      <c r="D2" s="390"/>
      <c r="E2" s="390"/>
      <c r="F2" s="390"/>
      <c r="G2" s="390"/>
      <c r="H2" s="390"/>
      <c r="I2" s="390"/>
      <c r="J2" s="390"/>
      <c r="K2" s="390"/>
    </row>
    <row r="3" spans="1:11" s="3" customFormat="1" ht="20.100000000000001" customHeight="1" x14ac:dyDescent="0.2">
      <c r="A3" s="391" t="s">
        <v>43</v>
      </c>
      <c r="B3" s="307"/>
      <c r="C3" s="392" t="str">
        <f>IF('1 sem a'!C3="","",'1 sem a'!C3:K3)</f>
        <v/>
      </c>
      <c r="D3" s="390"/>
      <c r="E3" s="390"/>
      <c r="F3" s="390"/>
      <c r="G3" s="390"/>
      <c r="H3" s="390"/>
      <c r="I3" s="390"/>
      <c r="J3" s="390"/>
      <c r="K3" s="390"/>
    </row>
    <row r="4" spans="1:11" s="3" customFormat="1" ht="20.100000000000001" customHeight="1" x14ac:dyDescent="0.2">
      <c r="A4" s="391" t="s">
        <v>42</v>
      </c>
      <c r="B4" s="307"/>
      <c r="C4" s="515" t="str">
        <f>IF('1 sem a'!C4="","",'1 sem a'!C4:K4)</f>
        <v/>
      </c>
      <c r="D4" s="515"/>
      <c r="E4" s="515"/>
      <c r="F4" s="515"/>
      <c r="G4" s="515"/>
      <c r="H4" s="515"/>
      <c r="I4" s="515"/>
      <c r="J4" s="515"/>
      <c r="K4" s="515"/>
    </row>
    <row r="5" spans="1:11" s="3" customFormat="1" ht="20.100000000000001" customHeight="1" thickBot="1" x14ac:dyDescent="0.25">
      <c r="A5" s="381" t="s">
        <v>41</v>
      </c>
      <c r="B5" s="309"/>
      <c r="C5" s="353"/>
      <c r="D5" s="354"/>
      <c r="E5" s="354"/>
      <c r="F5" s="354"/>
      <c r="G5" s="354"/>
      <c r="H5" s="354"/>
      <c r="I5" s="354"/>
      <c r="J5" s="354"/>
      <c r="K5" s="355"/>
    </row>
    <row r="6" spans="1:11" s="3" customFormat="1" ht="16.5" customHeight="1" x14ac:dyDescent="0.15">
      <c r="A6" s="376" t="s">
        <v>40</v>
      </c>
      <c r="B6" s="377"/>
      <c r="C6" s="516" t="s">
        <v>46</v>
      </c>
      <c r="D6" s="517" t="s">
        <v>47</v>
      </c>
      <c r="E6" s="518"/>
      <c r="F6" s="519" t="s">
        <v>48</v>
      </c>
      <c r="G6" s="520"/>
      <c r="H6" s="122"/>
      <c r="I6" s="519" t="s">
        <v>49</v>
      </c>
      <c r="J6" s="123"/>
      <c r="K6" s="521"/>
    </row>
    <row r="7" spans="1:11" s="3" customFormat="1" ht="16.5" customHeight="1" thickBot="1" x14ac:dyDescent="0.25">
      <c r="A7" s="378"/>
      <c r="B7" s="379"/>
      <c r="C7" s="522"/>
      <c r="D7" s="523" t="s">
        <v>50</v>
      </c>
      <c r="E7" s="524"/>
      <c r="F7" s="525" t="s">
        <v>51</v>
      </c>
      <c r="G7" s="523"/>
      <c r="H7" s="526"/>
      <c r="I7" s="527"/>
      <c r="J7" s="527"/>
      <c r="K7" s="528"/>
    </row>
    <row r="8" spans="1:11" s="3" customFormat="1" ht="25.5" customHeight="1" thickBot="1" x14ac:dyDescent="0.25">
      <c r="A8" s="321" t="s">
        <v>38</v>
      </c>
      <c r="B8" s="382"/>
      <c r="C8" s="383" t="s">
        <v>37</v>
      </c>
      <c r="D8" s="383"/>
      <c r="E8" s="383"/>
      <c r="F8" s="383"/>
      <c r="G8" s="383"/>
      <c r="H8" s="383"/>
      <c r="I8" s="383"/>
      <c r="J8" s="383"/>
      <c r="K8" s="384"/>
    </row>
    <row r="9" spans="1:11" s="3" customFormat="1" ht="33.75" customHeight="1" thickBot="1" x14ac:dyDescent="0.25">
      <c r="A9" s="321" t="s">
        <v>36</v>
      </c>
      <c r="B9" s="370"/>
      <c r="C9" s="333" t="s">
        <v>35</v>
      </c>
      <c r="D9" s="370"/>
      <c r="E9" s="35" t="s">
        <v>34</v>
      </c>
      <c r="F9" s="333" t="s">
        <v>33</v>
      </c>
      <c r="G9" s="322"/>
      <c r="H9" s="322"/>
      <c r="I9" s="380"/>
      <c r="J9" s="35" t="s">
        <v>32</v>
      </c>
      <c r="K9" s="34" t="s">
        <v>31</v>
      </c>
    </row>
    <row r="10" spans="1:11" s="3" customFormat="1" ht="54" customHeight="1" thickBot="1" x14ac:dyDescent="0.25">
      <c r="A10" s="310" t="s">
        <v>30</v>
      </c>
      <c r="B10" s="316"/>
      <c r="C10" s="373" t="s">
        <v>29</v>
      </c>
      <c r="D10" s="373"/>
      <c r="E10" s="22">
        <v>5</v>
      </c>
      <c r="F10" s="529"/>
      <c r="G10" s="529"/>
      <c r="H10" s="529"/>
      <c r="I10" s="529"/>
      <c r="J10" s="21"/>
      <c r="K10" s="15">
        <f>IF(J10&gt;E10,"Fehler",SUM(J10))</f>
        <v>0</v>
      </c>
    </row>
    <row r="11" spans="1:11" s="3" customFormat="1" ht="63" customHeight="1" thickBot="1" x14ac:dyDescent="0.25">
      <c r="A11" s="328" t="s">
        <v>28</v>
      </c>
      <c r="B11" s="375"/>
      <c r="C11" s="325" t="s">
        <v>27</v>
      </c>
      <c r="D11" s="325"/>
      <c r="E11" s="17">
        <v>5</v>
      </c>
      <c r="F11" s="530"/>
      <c r="G11" s="530"/>
      <c r="H11" s="530"/>
      <c r="I11" s="530"/>
      <c r="J11" s="16"/>
      <c r="K11" s="33">
        <f>IF(J11&gt;E11,"Fehler",SUM(J11))</f>
        <v>0</v>
      </c>
    </row>
    <row r="12" spans="1:11" s="3" customFormat="1" ht="39" customHeight="1" x14ac:dyDescent="0.2">
      <c r="A12" s="310" t="s">
        <v>26</v>
      </c>
      <c r="B12" s="311"/>
      <c r="C12" s="366" t="s">
        <v>25</v>
      </c>
      <c r="D12" s="366"/>
      <c r="E12" s="30">
        <v>5</v>
      </c>
      <c r="F12" s="531"/>
      <c r="G12" s="531"/>
      <c r="H12" s="531"/>
      <c r="I12" s="531"/>
      <c r="J12" s="29"/>
      <c r="K12" s="28" t="str">
        <f>IF(J12&gt;E12,"Fehler","")</f>
        <v/>
      </c>
    </row>
    <row r="13" spans="1:11" s="3" customFormat="1" ht="35.1" customHeight="1" x14ac:dyDescent="0.2">
      <c r="A13" s="312"/>
      <c r="B13" s="313"/>
      <c r="C13" s="364" t="s">
        <v>24</v>
      </c>
      <c r="D13" s="364"/>
      <c r="E13" s="27">
        <v>3</v>
      </c>
      <c r="F13" s="532"/>
      <c r="G13" s="532"/>
      <c r="H13" s="532"/>
      <c r="I13" s="532"/>
      <c r="J13" s="26"/>
      <c r="K13" s="25" t="str">
        <f>IF(J13&gt;E13,"Fehler","")</f>
        <v/>
      </c>
    </row>
    <row r="14" spans="1:11" s="3" customFormat="1" ht="33.950000000000003" customHeight="1" thickBot="1" x14ac:dyDescent="0.25">
      <c r="A14" s="314"/>
      <c r="B14" s="315"/>
      <c r="C14" s="364" t="s">
        <v>23</v>
      </c>
      <c r="D14" s="364"/>
      <c r="E14" s="27">
        <v>2</v>
      </c>
      <c r="F14" s="532"/>
      <c r="G14" s="532"/>
      <c r="H14" s="532"/>
      <c r="I14" s="532"/>
      <c r="J14" s="26"/>
      <c r="K14" s="20">
        <f>IF(J12&gt;E12,"Fehler",IF(J13&gt;E13,"Fehler",IF(J14&gt;E14,"Fehler",SUM(J12:J14))))</f>
        <v>0</v>
      </c>
    </row>
    <row r="15" spans="1:11" s="3" customFormat="1" ht="36" customHeight="1" x14ac:dyDescent="0.2">
      <c r="A15" s="310" t="s">
        <v>22</v>
      </c>
      <c r="B15" s="316"/>
      <c r="C15" s="366" t="s">
        <v>21</v>
      </c>
      <c r="D15" s="366"/>
      <c r="E15" s="30">
        <v>5</v>
      </c>
      <c r="F15" s="533"/>
      <c r="G15" s="534"/>
      <c r="H15" s="534"/>
      <c r="I15" s="535"/>
      <c r="J15" s="29"/>
      <c r="K15" s="28" t="str">
        <f>IF(J15&gt;E15,"Fehler","")</f>
        <v/>
      </c>
    </row>
    <row r="16" spans="1:11" s="3" customFormat="1" ht="38.1" customHeight="1" thickBot="1" x14ac:dyDescent="0.25">
      <c r="A16" s="361"/>
      <c r="B16" s="362"/>
      <c r="C16" s="365" t="s">
        <v>20</v>
      </c>
      <c r="D16" s="365"/>
      <c r="E16" s="32">
        <v>5</v>
      </c>
      <c r="F16" s="536"/>
      <c r="G16" s="537"/>
      <c r="H16" s="537"/>
      <c r="I16" s="538"/>
      <c r="J16" s="31"/>
      <c r="K16" s="20">
        <f>IF(J15&gt;E15,"Fehler",IF(J16&gt;E16,"Fehler",SUM(J15:J16)))</f>
        <v>0</v>
      </c>
    </row>
    <row r="17" spans="1:11" s="3" customFormat="1" ht="38.1" customHeight="1" x14ac:dyDescent="0.2">
      <c r="A17" s="310" t="s">
        <v>19</v>
      </c>
      <c r="B17" s="316"/>
      <c r="C17" s="317" t="s">
        <v>18</v>
      </c>
      <c r="D17" s="318"/>
      <c r="E17" s="30">
        <v>10</v>
      </c>
      <c r="F17" s="539"/>
      <c r="G17" s="540"/>
      <c r="H17" s="540"/>
      <c r="I17" s="541"/>
      <c r="J17" s="29"/>
      <c r="K17" s="28" t="str">
        <f>IF(J17&gt;E17,"Fehler","")</f>
        <v/>
      </c>
    </row>
    <row r="18" spans="1:11" s="3" customFormat="1" ht="39" customHeight="1" x14ac:dyDescent="0.2">
      <c r="A18" s="24"/>
      <c r="B18" s="23"/>
      <c r="C18" s="306" t="s">
        <v>17</v>
      </c>
      <c r="D18" s="307"/>
      <c r="E18" s="27">
        <v>10</v>
      </c>
      <c r="F18" s="542"/>
      <c r="G18" s="543"/>
      <c r="H18" s="543"/>
      <c r="I18" s="544"/>
      <c r="J18" s="26"/>
      <c r="K18" s="25" t="str">
        <f>IF(J18&gt;E18,"Fehler","")</f>
        <v/>
      </c>
    </row>
    <row r="19" spans="1:11" s="3" customFormat="1" ht="35.1" customHeight="1" x14ac:dyDescent="0.2">
      <c r="A19" s="24"/>
      <c r="B19" s="23"/>
      <c r="C19" s="306" t="s">
        <v>16</v>
      </c>
      <c r="D19" s="307"/>
      <c r="E19" s="27">
        <v>10</v>
      </c>
      <c r="F19" s="542"/>
      <c r="G19" s="543"/>
      <c r="H19" s="543"/>
      <c r="I19" s="544"/>
      <c r="J19" s="26"/>
      <c r="K19" s="25" t="str">
        <f>IF(J19&gt;E19,"Fehler","")</f>
        <v/>
      </c>
    </row>
    <row r="20" spans="1:11" s="3" customFormat="1" ht="35.1" customHeight="1" x14ac:dyDescent="0.2">
      <c r="A20" s="24"/>
      <c r="B20" s="23"/>
      <c r="C20" s="306" t="s">
        <v>15</v>
      </c>
      <c r="D20" s="307"/>
      <c r="E20" s="27">
        <v>10</v>
      </c>
      <c r="F20" s="542"/>
      <c r="G20" s="543"/>
      <c r="H20" s="543"/>
      <c r="I20" s="544"/>
      <c r="J20" s="26"/>
      <c r="K20" s="25" t="str">
        <f>IF(J20&gt;E20,"Fehler","")</f>
        <v/>
      </c>
    </row>
    <row r="21" spans="1:11" s="3" customFormat="1" ht="39.950000000000003" customHeight="1" thickBot="1" x14ac:dyDescent="0.25">
      <c r="A21" s="24"/>
      <c r="B21" s="23"/>
      <c r="C21" s="308" t="s">
        <v>14</v>
      </c>
      <c r="D21" s="309"/>
      <c r="E21" s="22">
        <v>10</v>
      </c>
      <c r="F21" s="536"/>
      <c r="G21" s="537"/>
      <c r="H21" s="537"/>
      <c r="I21" s="538"/>
      <c r="J21" s="21"/>
      <c r="K21" s="20">
        <f>IF(J17&gt;E17,"Fehler",IF(J18&gt;E18,"Fehler",IF(J19&gt;E19,"Fehler",IF(J20&gt;E20,"Fehler",IF(J21&gt;E21,"Fehler",SUM(J17:J21))))))</f>
        <v>0</v>
      </c>
    </row>
    <row r="22" spans="1:11" s="3" customFormat="1" ht="47.1" customHeight="1" thickBot="1" x14ac:dyDescent="0.25">
      <c r="A22" s="310" t="s">
        <v>13</v>
      </c>
      <c r="B22" s="316"/>
      <c r="C22" s="324" t="s">
        <v>12</v>
      </c>
      <c r="D22" s="324"/>
      <c r="E22" s="19">
        <v>10</v>
      </c>
      <c r="F22" s="545"/>
      <c r="G22" s="545"/>
      <c r="H22" s="545"/>
      <c r="I22" s="545"/>
      <c r="J22" s="18"/>
      <c r="K22" s="15">
        <f>IF(J22&gt;E22,"Fehler",SUM(J22))</f>
        <v>0</v>
      </c>
    </row>
    <row r="23" spans="1:11" s="3" customFormat="1" ht="39" customHeight="1" thickBot="1" x14ac:dyDescent="0.25">
      <c r="A23" s="328" t="s">
        <v>11</v>
      </c>
      <c r="B23" s="329"/>
      <c r="C23" s="325" t="s">
        <v>10</v>
      </c>
      <c r="D23" s="325"/>
      <c r="E23" s="17">
        <v>10</v>
      </c>
      <c r="F23" s="530"/>
      <c r="G23" s="530"/>
      <c r="H23" s="530"/>
      <c r="I23" s="530"/>
      <c r="J23" s="16"/>
      <c r="K23" s="15">
        <f>IF(J23&gt;E23,"Fehler",SUM(J23))</f>
        <v>0</v>
      </c>
    </row>
    <row r="24" spans="1:11" s="3" customFormat="1" ht="45.75" customHeight="1" thickBot="1" x14ac:dyDescent="0.25">
      <c r="A24" s="321" t="s">
        <v>9</v>
      </c>
      <c r="B24" s="322"/>
      <c r="C24" s="323"/>
      <c r="D24" s="13" t="s">
        <v>8</v>
      </c>
      <c r="E24" s="333" t="s">
        <v>7</v>
      </c>
      <c r="F24" s="323"/>
      <c r="G24" s="323"/>
      <c r="H24" s="14">
        <f>IF(K10="Fehler","Fehler",IF(K11="Fehler","Fehler",IF(K14="Fehler","Fehler",IF(K16="Fehler","Fehler",IF(K21="Fehler","Fehler",IF(K22="Fehler","Fehler",IF(K23="Fehler","Fehler",SUM(J10:J23))))))))</f>
        <v>0</v>
      </c>
      <c r="I24" s="13" t="s">
        <v>6</v>
      </c>
      <c r="J24" s="12" t="s">
        <v>5</v>
      </c>
      <c r="K24" s="11" t="str">
        <f>IF(H24="Fehler","Fehler",IF(SUM(K10:K23)=0,"",ROUND(SUM(((H24/100)*5)+1)*2,0)/2))</f>
        <v/>
      </c>
    </row>
    <row r="25" spans="1:11" s="3" customFormat="1" ht="16.5" customHeight="1" x14ac:dyDescent="0.2">
      <c r="A25" s="8" t="s">
        <v>4</v>
      </c>
      <c r="B25" s="330"/>
      <c r="C25" s="330"/>
      <c r="D25" s="330"/>
      <c r="E25" s="10"/>
      <c r="F25" s="9" t="s">
        <v>3</v>
      </c>
      <c r="G25" s="331"/>
      <c r="H25" s="332"/>
      <c r="I25" s="332"/>
      <c r="J25" s="332"/>
      <c r="K25" s="332"/>
    </row>
    <row r="26" spans="1:11" s="3" customFormat="1" ht="23.25" customHeight="1" x14ac:dyDescent="0.2">
      <c r="A26" s="8" t="s">
        <v>2</v>
      </c>
      <c r="B26" s="8"/>
      <c r="C26" s="8"/>
      <c r="D26" s="8"/>
      <c r="E26" s="7"/>
      <c r="F26" s="8" t="s">
        <v>1</v>
      </c>
      <c r="G26" s="8"/>
      <c r="H26" s="8"/>
      <c r="I26" s="8"/>
      <c r="J26" s="7"/>
      <c r="K26" s="7"/>
    </row>
    <row r="27" spans="1:11" s="3" customFormat="1" ht="15" customHeight="1" x14ac:dyDescent="0.2">
      <c r="A27" s="334"/>
      <c r="B27" s="334"/>
      <c r="C27" s="334"/>
      <c r="D27" s="334"/>
      <c r="E27" s="6"/>
      <c r="F27" s="334"/>
      <c r="G27" s="334"/>
      <c r="H27" s="334"/>
      <c r="I27" s="334"/>
      <c r="J27" s="334"/>
      <c r="K27" s="334"/>
    </row>
    <row r="28" spans="1:11" s="5" customFormat="1" ht="41.25" customHeight="1" x14ac:dyDescent="0.2">
      <c r="A28" s="319" t="s">
        <v>0</v>
      </c>
      <c r="B28" s="319"/>
      <c r="C28" s="320"/>
      <c r="D28" s="320"/>
      <c r="E28" s="320"/>
      <c r="F28" s="320"/>
      <c r="G28" s="320"/>
      <c r="H28" s="320"/>
      <c r="I28" s="320"/>
      <c r="J28" s="320"/>
      <c r="K28" s="320"/>
    </row>
    <row r="29" spans="1:11" s="3" customFormat="1" ht="36.75" customHeight="1" x14ac:dyDescent="0.2">
      <c r="E29" s="4"/>
      <c r="J29" s="4"/>
      <c r="K29" s="4"/>
    </row>
    <row r="30" spans="1:11" s="3" customFormat="1" x14ac:dyDescent="0.2">
      <c r="E30" s="4"/>
      <c r="J30" s="4"/>
      <c r="K30" s="4"/>
    </row>
    <row r="31" spans="1:11" s="3" customFormat="1" x14ac:dyDescent="0.2">
      <c r="E31" s="4"/>
      <c r="J31" s="4"/>
      <c r="K31" s="4"/>
    </row>
    <row r="32" spans="1:11" s="3" customFormat="1" x14ac:dyDescent="0.2">
      <c r="E32" s="4"/>
      <c r="J32" s="4"/>
      <c r="K32" s="4"/>
    </row>
    <row r="33" spans="5:11" s="3" customFormat="1" x14ac:dyDescent="0.2">
      <c r="E33" s="4"/>
      <c r="J33" s="4"/>
      <c r="K33" s="4"/>
    </row>
    <row r="34" spans="5:11" s="3" customFormat="1" x14ac:dyDescent="0.2">
      <c r="E34" s="4"/>
      <c r="J34" s="4"/>
      <c r="K34" s="4"/>
    </row>
    <row r="35" spans="5:11" s="3" customFormat="1" x14ac:dyDescent="0.2">
      <c r="E35" s="4"/>
      <c r="J35" s="4"/>
      <c r="K35" s="4"/>
    </row>
    <row r="36" spans="5:11" s="3" customFormat="1" x14ac:dyDescent="0.2">
      <c r="E36" s="4"/>
      <c r="J36" s="4"/>
      <c r="K36" s="4"/>
    </row>
    <row r="37" spans="5:11" s="3" customFormat="1" x14ac:dyDescent="0.2">
      <c r="E37" s="4"/>
      <c r="J37" s="4"/>
      <c r="K37" s="4"/>
    </row>
    <row r="38" spans="5:11" s="3" customFormat="1" x14ac:dyDescent="0.2">
      <c r="E38" s="4"/>
      <c r="J38" s="4"/>
      <c r="K38" s="4"/>
    </row>
    <row r="39" spans="5:11" s="3" customFormat="1" x14ac:dyDescent="0.2">
      <c r="E39" s="4"/>
      <c r="J39" s="4"/>
      <c r="K39" s="4"/>
    </row>
    <row r="40" spans="5:11" s="3" customFormat="1" x14ac:dyDescent="0.2">
      <c r="E40" s="4"/>
      <c r="J40" s="4"/>
      <c r="K40" s="4"/>
    </row>
    <row r="41" spans="5:11" s="3" customFormat="1" x14ac:dyDescent="0.2">
      <c r="E41" s="4"/>
      <c r="J41" s="4"/>
      <c r="K41" s="4"/>
    </row>
    <row r="42" spans="5:11" s="3" customFormat="1" x14ac:dyDescent="0.2">
      <c r="E42" s="4"/>
      <c r="J42" s="4"/>
      <c r="K42" s="4"/>
    </row>
    <row r="43" spans="5:11" s="3" customFormat="1" x14ac:dyDescent="0.2">
      <c r="E43" s="4"/>
      <c r="J43" s="4"/>
      <c r="K43" s="4"/>
    </row>
    <row r="44" spans="5:11" s="3" customFormat="1" x14ac:dyDescent="0.2">
      <c r="E44" s="4"/>
      <c r="J44" s="4"/>
      <c r="K44" s="4"/>
    </row>
    <row r="45" spans="5:11" s="3" customFormat="1" x14ac:dyDescent="0.2">
      <c r="E45" s="4"/>
      <c r="J45" s="4"/>
      <c r="K45" s="4"/>
    </row>
    <row r="46" spans="5:11" s="3" customFormat="1" x14ac:dyDescent="0.2">
      <c r="E46" s="4"/>
      <c r="J46" s="4"/>
      <c r="K46" s="4"/>
    </row>
    <row r="47" spans="5:11" s="3" customFormat="1" x14ac:dyDescent="0.2">
      <c r="E47" s="4"/>
      <c r="J47" s="4"/>
      <c r="K47" s="4"/>
    </row>
    <row r="48" spans="5:11" s="3" customFormat="1" x14ac:dyDescent="0.2">
      <c r="E48" s="4"/>
      <c r="J48" s="4"/>
      <c r="K48" s="4"/>
    </row>
    <row r="49" spans="5:11" s="3" customFormat="1" x14ac:dyDescent="0.2">
      <c r="E49" s="4"/>
      <c r="J49" s="4"/>
      <c r="K49" s="4"/>
    </row>
    <row r="50" spans="5:11" s="3" customFormat="1" x14ac:dyDescent="0.2">
      <c r="E50" s="4"/>
      <c r="J50" s="4"/>
      <c r="K50" s="4"/>
    </row>
    <row r="51" spans="5:11" s="3" customFormat="1" x14ac:dyDescent="0.2">
      <c r="E51" s="4"/>
      <c r="J51" s="4"/>
      <c r="K51" s="4"/>
    </row>
    <row r="52" spans="5:11" s="3" customFormat="1" x14ac:dyDescent="0.2">
      <c r="E52" s="4"/>
      <c r="J52" s="4"/>
      <c r="K52" s="4"/>
    </row>
    <row r="53" spans="5:11" s="3" customFormat="1" x14ac:dyDescent="0.2">
      <c r="E53" s="4"/>
      <c r="J53" s="4"/>
      <c r="K53" s="4"/>
    </row>
    <row r="54" spans="5:11" s="3" customFormat="1" x14ac:dyDescent="0.2">
      <c r="E54" s="4"/>
      <c r="J54" s="4"/>
      <c r="K54" s="4"/>
    </row>
    <row r="55" spans="5:11" s="3" customFormat="1" x14ac:dyDescent="0.2">
      <c r="E55" s="4"/>
      <c r="J55" s="4"/>
      <c r="K55" s="4"/>
    </row>
    <row r="56" spans="5:11" s="3" customFormat="1" x14ac:dyDescent="0.2">
      <c r="E56" s="4"/>
      <c r="J56" s="4"/>
      <c r="K56" s="4"/>
    </row>
    <row r="57" spans="5:11" s="3" customFormat="1" x14ac:dyDescent="0.2">
      <c r="E57" s="4"/>
      <c r="J57" s="4"/>
      <c r="K57" s="4"/>
    </row>
    <row r="58" spans="5:11" s="3" customFormat="1" x14ac:dyDescent="0.2">
      <c r="E58" s="4"/>
      <c r="J58" s="4"/>
      <c r="K58" s="4"/>
    </row>
    <row r="59" spans="5:11" s="3" customFormat="1" x14ac:dyDescent="0.2">
      <c r="E59" s="4"/>
      <c r="J59" s="4"/>
      <c r="K59" s="4"/>
    </row>
    <row r="60" spans="5:11" s="3" customFormat="1" x14ac:dyDescent="0.2">
      <c r="E60" s="4"/>
      <c r="J60" s="4"/>
      <c r="K60" s="4"/>
    </row>
    <row r="61" spans="5:11" s="3" customFormat="1" x14ac:dyDescent="0.2">
      <c r="E61" s="4"/>
      <c r="J61" s="4"/>
      <c r="K61" s="4"/>
    </row>
    <row r="62" spans="5:11" s="3" customFormat="1" x14ac:dyDescent="0.2">
      <c r="E62" s="4"/>
      <c r="J62" s="4"/>
      <c r="K62" s="4"/>
    </row>
    <row r="63" spans="5:11" s="3" customFormat="1" x14ac:dyDescent="0.2">
      <c r="E63" s="4"/>
      <c r="J63" s="4"/>
      <c r="K63" s="4"/>
    </row>
    <row r="64" spans="5:11" s="3" customFormat="1" x14ac:dyDescent="0.2">
      <c r="E64" s="4"/>
      <c r="J64" s="4"/>
      <c r="K64" s="4"/>
    </row>
    <row r="65" spans="1:11" s="3" customFormat="1" x14ac:dyDescent="0.2">
      <c r="E65" s="4"/>
      <c r="J65" s="4"/>
      <c r="K65" s="4"/>
    </row>
    <row r="66" spans="1:11" s="3" customFormat="1" x14ac:dyDescent="0.2">
      <c r="E66" s="4"/>
      <c r="J66" s="4"/>
      <c r="K66" s="4"/>
    </row>
    <row r="67" spans="1:11" s="3" customFormat="1" x14ac:dyDescent="0.2">
      <c r="E67" s="4"/>
      <c r="J67" s="4"/>
      <c r="K67" s="4"/>
    </row>
    <row r="68" spans="1:11" s="3" customFormat="1" x14ac:dyDescent="0.2">
      <c r="E68" s="4"/>
      <c r="J68" s="4"/>
      <c r="K68" s="4"/>
    </row>
    <row r="69" spans="1:11" s="3" customFormat="1" x14ac:dyDescent="0.2">
      <c r="E69" s="4"/>
      <c r="J69" s="4"/>
      <c r="K69" s="4"/>
    </row>
    <row r="70" spans="1:11" s="3" customFormat="1" x14ac:dyDescent="0.2">
      <c r="A70" s="1"/>
      <c r="B70" s="1"/>
      <c r="C70" s="1"/>
      <c r="D70" s="1"/>
      <c r="E70" s="2"/>
      <c r="F70" s="1"/>
      <c r="G70" s="1"/>
      <c r="H70" s="1"/>
      <c r="I70" s="1"/>
      <c r="J70" s="2"/>
      <c r="K70" s="2"/>
    </row>
  </sheetData>
  <sheetProtection algorithmName="SHA-512" hashValue="Pk87TJ5D8rdn4sfs/3OHajKLAQl7F3D3KM1D7GRPw8jsBB5xpASz+82YDvIklxGN1HCb65pKyr2kQB14Xzonqg==" saltValue="Znh08+psJVw7f88XmGLkPg==" spinCount="100000" sheet="1" objects="1" scenarios="1" selectLockedCells="1" pivotTables="0"/>
  <mergeCells count="59">
    <mergeCell ref="A4:B4"/>
    <mergeCell ref="C4:K4"/>
    <mergeCell ref="A1:K1"/>
    <mergeCell ref="A2:B2"/>
    <mergeCell ref="C2:K2"/>
    <mergeCell ref="A3:B3"/>
    <mergeCell ref="C3:K3"/>
    <mergeCell ref="A5:B5"/>
    <mergeCell ref="C5:K5"/>
    <mergeCell ref="A6:B7"/>
    <mergeCell ref="H7:J7"/>
    <mergeCell ref="A8:B8"/>
    <mergeCell ref="C8:K8"/>
    <mergeCell ref="A9:B9"/>
    <mergeCell ref="C9:D9"/>
    <mergeCell ref="F9:I9"/>
    <mergeCell ref="A10:B10"/>
    <mergeCell ref="C10:D10"/>
    <mergeCell ref="F10:I10"/>
    <mergeCell ref="A11:B11"/>
    <mergeCell ref="C11:D11"/>
    <mergeCell ref="F11:I11"/>
    <mergeCell ref="A12:B14"/>
    <mergeCell ref="C12:D12"/>
    <mergeCell ref="F12:I12"/>
    <mergeCell ref="C13:D13"/>
    <mergeCell ref="F13:I13"/>
    <mergeCell ref="C14:D14"/>
    <mergeCell ref="F14:I14"/>
    <mergeCell ref="C19:D19"/>
    <mergeCell ref="F19:I19"/>
    <mergeCell ref="A15:B15"/>
    <mergeCell ref="C15:D15"/>
    <mergeCell ref="F15:I15"/>
    <mergeCell ref="A16:B16"/>
    <mergeCell ref="C16:D16"/>
    <mergeCell ref="F16:I16"/>
    <mergeCell ref="A17:B17"/>
    <mergeCell ref="C17:D17"/>
    <mergeCell ref="F17:I17"/>
    <mergeCell ref="C18:D18"/>
    <mergeCell ref="F18:I18"/>
    <mergeCell ref="C20:D20"/>
    <mergeCell ref="F20:I20"/>
    <mergeCell ref="C21:D21"/>
    <mergeCell ref="F21:I21"/>
    <mergeCell ref="A22:B22"/>
    <mergeCell ref="C22:D22"/>
    <mergeCell ref="F22:I22"/>
    <mergeCell ref="A27:D27"/>
    <mergeCell ref="F27:K27"/>
    <mergeCell ref="A28:K28"/>
    <mergeCell ref="A23:B23"/>
    <mergeCell ref="C23:D23"/>
    <mergeCell ref="F23:I23"/>
    <mergeCell ref="A24:C24"/>
    <mergeCell ref="E24:G24"/>
    <mergeCell ref="B25:D25"/>
    <mergeCell ref="G25:K25"/>
  </mergeCells>
  <pageMargins left="0.51181102362204722" right="0.23622047244094491" top="0.55118110236220474" bottom="0.15748031496062992" header="0.19685039370078741" footer="0"/>
  <pageSetup paperSize="9" scale="85" orientation="portrait" r:id="rId1"/>
  <headerFooter>
    <oddHeader>&amp;L&amp;6Plan de formation Forestier bûcheron CFC du 12.06.2019&amp;R&amp;6Annexe : Exigences relatives au dossier de formation</oddHeader>
    <oddFooter>&amp;L&amp;6Ortra Forêt Suisse / Codoc&amp;R&amp;6 4ème édition : 06.12.2023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Line="0" autoPict="0">
                <anchor moveWithCells="1">
                  <from>
                    <xdr:col>2</xdr:col>
                    <xdr:colOff>47625</xdr:colOff>
                    <xdr:row>5</xdr:row>
                    <xdr:rowOff>9525</xdr:rowOff>
                  </from>
                  <to>
                    <xdr:col>3</xdr:col>
                    <xdr:colOff>0</xdr:colOff>
                    <xdr:row>6</xdr:row>
                    <xdr:rowOff>0</xdr:rowOff>
                  </to>
                </anchor>
              </controlPr>
            </control>
          </mc:Choice>
        </mc:AlternateContent>
        <mc:AlternateContent xmlns:mc="http://schemas.openxmlformats.org/markup-compatibility/2006">
          <mc:Choice Requires="x14">
            <control shapeId="11266" r:id="rId5" name="Check Box 2">
              <controlPr defaultSize="0" autoLine="0" autoPict="0">
                <anchor moveWithCells="1">
                  <from>
                    <xdr:col>2</xdr:col>
                    <xdr:colOff>47625</xdr:colOff>
                    <xdr:row>5</xdr:row>
                    <xdr:rowOff>200025</xdr:rowOff>
                  </from>
                  <to>
                    <xdr:col>3</xdr:col>
                    <xdr:colOff>0</xdr:colOff>
                    <xdr:row>6</xdr:row>
                    <xdr:rowOff>161925</xdr:rowOff>
                  </to>
                </anchor>
              </controlPr>
            </control>
          </mc:Choice>
        </mc:AlternateContent>
        <mc:AlternateContent xmlns:mc="http://schemas.openxmlformats.org/markup-compatibility/2006">
          <mc:Choice Requires="x14">
            <control shapeId="11267" r:id="rId6" name="Check Box 3">
              <controlPr defaultSize="0" autoLine="0" autoPict="0">
                <anchor moveWithCells="1">
                  <from>
                    <xdr:col>4</xdr:col>
                    <xdr:colOff>47625</xdr:colOff>
                    <xdr:row>5</xdr:row>
                    <xdr:rowOff>9525</xdr:rowOff>
                  </from>
                  <to>
                    <xdr:col>4</xdr:col>
                    <xdr:colOff>390525</xdr:colOff>
                    <xdr:row>6</xdr:row>
                    <xdr:rowOff>0</xdr:rowOff>
                  </to>
                </anchor>
              </controlPr>
            </control>
          </mc:Choice>
        </mc:AlternateContent>
        <mc:AlternateContent xmlns:mc="http://schemas.openxmlformats.org/markup-compatibility/2006">
          <mc:Choice Requires="x14">
            <control shapeId="11268" r:id="rId7" name="Check Box 4">
              <controlPr defaultSize="0" autoLine="0" autoPict="0">
                <anchor moveWithCells="1">
                  <from>
                    <xdr:col>4</xdr:col>
                    <xdr:colOff>47625</xdr:colOff>
                    <xdr:row>5</xdr:row>
                    <xdr:rowOff>200025</xdr:rowOff>
                  </from>
                  <to>
                    <xdr:col>4</xdr:col>
                    <xdr:colOff>390525</xdr:colOff>
                    <xdr:row>6</xdr:row>
                    <xdr:rowOff>161925</xdr:rowOff>
                  </to>
                </anchor>
              </controlPr>
            </control>
          </mc:Choice>
        </mc:AlternateContent>
        <mc:AlternateContent xmlns:mc="http://schemas.openxmlformats.org/markup-compatibility/2006">
          <mc:Choice Requires="x14">
            <control shapeId="11269" r:id="rId8" name="Check Box 5">
              <controlPr defaultSize="0" autoLine="0" autoPict="0">
                <anchor moveWithCells="1">
                  <from>
                    <xdr:col>7</xdr:col>
                    <xdr:colOff>47625</xdr:colOff>
                    <xdr:row>5</xdr:row>
                    <xdr:rowOff>28575</xdr:rowOff>
                  </from>
                  <to>
                    <xdr:col>7</xdr:col>
                    <xdr:colOff>390525</xdr:colOff>
                    <xdr:row>6</xdr:row>
                    <xdr:rowOff>9525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D0C84-BAF6-423A-AD0B-248355D6D440}">
  <sheetPr>
    <tabColor theme="6" tint="0.39997558519241921"/>
  </sheetPr>
  <dimension ref="A1:K36"/>
  <sheetViews>
    <sheetView topLeftCell="A17" zoomScaleNormal="100" workbookViewId="0">
      <selection activeCell="G26" sqref="G26:J26"/>
    </sheetView>
  </sheetViews>
  <sheetFormatPr baseColWidth="10" defaultRowHeight="12.75" x14ac:dyDescent="0.2"/>
  <cols>
    <col min="1" max="1" width="4.7109375" style="396" customWidth="1"/>
    <col min="2" max="2" width="14.85546875" style="396" customWidth="1"/>
    <col min="3" max="3" width="12.5703125" style="396" customWidth="1"/>
    <col min="4" max="6" width="8.7109375" style="396" customWidth="1"/>
    <col min="7" max="7" width="7.140625" style="396" bestFit="1" customWidth="1"/>
    <col min="8" max="8" width="3.28515625" style="396" customWidth="1"/>
    <col min="9" max="9" width="0.140625" style="396" hidden="1" customWidth="1"/>
    <col min="10" max="10" width="28.7109375" style="396" customWidth="1"/>
    <col min="11" max="11" width="5.140625" style="396" customWidth="1"/>
    <col min="12" max="12" width="24.28515625" style="396" customWidth="1"/>
    <col min="13" max="16384" width="11.42578125" style="396"/>
  </cols>
  <sheetData>
    <row r="1" spans="1:11" ht="24" thickBot="1" x14ac:dyDescent="0.25">
      <c r="A1" s="487" t="s">
        <v>203</v>
      </c>
      <c r="B1" s="486"/>
      <c r="C1" s="485"/>
      <c r="D1" s="485"/>
      <c r="E1" s="485"/>
      <c r="F1" s="485"/>
      <c r="G1" s="485"/>
      <c r="H1" s="485"/>
      <c r="I1" s="485"/>
      <c r="J1" s="484"/>
    </row>
    <row r="2" spans="1:11" ht="24.75" customHeight="1" x14ac:dyDescent="0.2">
      <c r="A2" s="483" t="s">
        <v>44</v>
      </c>
      <c r="B2" s="482"/>
      <c r="C2" s="179" t="str">
        <f>IF('1 sem a'!C2="","",'1 sem a'!C2:K2)</f>
        <v/>
      </c>
      <c r="D2" s="180"/>
      <c r="E2" s="180"/>
      <c r="F2" s="180"/>
      <c r="G2" s="180"/>
      <c r="H2" s="180"/>
      <c r="I2" s="180"/>
      <c r="J2" s="181"/>
      <c r="K2" s="479"/>
    </row>
    <row r="3" spans="1:11" ht="24.75" customHeight="1" x14ac:dyDescent="0.2">
      <c r="A3" s="481" t="s">
        <v>62</v>
      </c>
      <c r="B3" s="480"/>
      <c r="C3" s="184" t="str">
        <f>IF('1 sem a'!C3="","",'1 sem a'!C3:K3)</f>
        <v/>
      </c>
      <c r="D3" s="185"/>
      <c r="E3" s="185"/>
      <c r="F3" s="185"/>
      <c r="G3" s="185"/>
      <c r="H3" s="185"/>
      <c r="I3" s="185"/>
      <c r="J3" s="186"/>
      <c r="K3" s="479"/>
    </row>
    <row r="4" spans="1:11" ht="24.75" customHeight="1" x14ac:dyDescent="0.2">
      <c r="A4" s="481" t="s">
        <v>42</v>
      </c>
      <c r="B4" s="480"/>
      <c r="C4" s="184" t="str">
        <f>IF('1 sem a'!C4="","",'1 sem a'!C4:K4)</f>
        <v/>
      </c>
      <c r="D4" s="185"/>
      <c r="E4" s="185"/>
      <c r="F4" s="185"/>
      <c r="G4" s="185"/>
      <c r="H4" s="185"/>
      <c r="I4" s="185"/>
      <c r="J4" s="186"/>
      <c r="K4" s="479"/>
    </row>
    <row r="5" spans="1:11" ht="24.75" customHeight="1" thickBot="1" x14ac:dyDescent="0.25">
      <c r="A5" s="478" t="s">
        <v>62</v>
      </c>
      <c r="B5" s="477"/>
      <c r="C5" s="476" t="s">
        <v>159</v>
      </c>
      <c r="D5" s="474"/>
      <c r="E5" s="474"/>
      <c r="F5" s="474"/>
      <c r="G5" s="475" t="s">
        <v>158</v>
      </c>
      <c r="H5" s="474"/>
      <c r="I5" s="474"/>
      <c r="J5" s="473"/>
      <c r="K5" s="472"/>
    </row>
    <row r="6" spans="1:11" ht="13.5" thickBot="1" x14ac:dyDescent="0.25">
      <c r="A6" s="471" t="s">
        <v>165</v>
      </c>
      <c r="B6" s="471"/>
      <c r="C6" s="469"/>
      <c r="D6" s="469"/>
      <c r="E6" s="470"/>
      <c r="F6" s="469"/>
      <c r="G6" s="469"/>
      <c r="H6" s="469"/>
      <c r="I6" s="468"/>
      <c r="J6" s="408"/>
    </row>
    <row r="7" spans="1:11" x14ac:dyDescent="0.2">
      <c r="A7" s="467" t="s">
        <v>164</v>
      </c>
      <c r="B7" s="466"/>
      <c r="C7" s="465" t="s">
        <v>199</v>
      </c>
      <c r="D7" s="464"/>
      <c r="E7" s="464"/>
      <c r="F7" s="464"/>
      <c r="G7" s="464"/>
      <c r="H7" s="464"/>
      <c r="I7" s="464"/>
      <c r="J7" s="463" t="s">
        <v>200</v>
      </c>
    </row>
    <row r="8" spans="1:11" x14ac:dyDescent="0.2">
      <c r="A8" s="459" t="s">
        <v>157</v>
      </c>
      <c r="B8" s="458"/>
      <c r="C8" s="462" t="s">
        <v>160</v>
      </c>
      <c r="D8" s="461"/>
      <c r="E8" s="461"/>
      <c r="F8" s="461"/>
      <c r="G8" s="461"/>
      <c r="H8" s="461"/>
      <c r="I8" s="461"/>
      <c r="J8" s="460">
        <v>6</v>
      </c>
    </row>
    <row r="9" spans="1:11" x14ac:dyDescent="0.2">
      <c r="A9" s="459" t="s">
        <v>156</v>
      </c>
      <c r="B9" s="458"/>
      <c r="C9" s="462" t="s">
        <v>161</v>
      </c>
      <c r="D9" s="461"/>
      <c r="E9" s="461"/>
      <c r="F9" s="461"/>
      <c r="G9" s="461"/>
      <c r="H9" s="461"/>
      <c r="I9" s="461"/>
      <c r="J9" s="460">
        <v>5</v>
      </c>
    </row>
    <row r="10" spans="1:11" x14ac:dyDescent="0.2">
      <c r="A10" s="459" t="s">
        <v>155</v>
      </c>
      <c r="B10" s="458"/>
      <c r="C10" s="462" t="s">
        <v>162</v>
      </c>
      <c r="D10" s="461"/>
      <c r="E10" s="461"/>
      <c r="F10" s="461"/>
      <c r="G10" s="461"/>
      <c r="H10" s="461"/>
      <c r="I10" s="461"/>
      <c r="J10" s="460">
        <v>4</v>
      </c>
    </row>
    <row r="11" spans="1:11" ht="13.5" thickBot="1" x14ac:dyDescent="0.25">
      <c r="A11" s="459" t="s">
        <v>154</v>
      </c>
      <c r="B11" s="458"/>
      <c r="C11" s="457" t="s">
        <v>163</v>
      </c>
      <c r="D11" s="456"/>
      <c r="E11" s="456"/>
      <c r="F11" s="456"/>
      <c r="G11" s="456"/>
      <c r="H11" s="456"/>
      <c r="I11" s="456"/>
      <c r="J11" s="455">
        <v>3</v>
      </c>
    </row>
    <row r="12" spans="1:11" ht="27" customHeight="1" thickBot="1" x14ac:dyDescent="0.25">
      <c r="A12" s="228" t="s">
        <v>201</v>
      </c>
      <c r="B12" s="228"/>
      <c r="C12" s="454"/>
      <c r="D12" s="454"/>
      <c r="E12" s="454"/>
      <c r="F12" s="454"/>
      <c r="G12" s="454"/>
      <c r="H12" s="454"/>
      <c r="I12" s="454"/>
      <c r="J12" s="454"/>
    </row>
    <row r="13" spans="1:11" ht="25.5" x14ac:dyDescent="0.2">
      <c r="A13" s="453" t="s">
        <v>166</v>
      </c>
      <c r="B13" s="452"/>
      <c r="C13" s="451"/>
      <c r="D13" s="488" t="s">
        <v>174</v>
      </c>
      <c r="E13" s="450" t="s">
        <v>175</v>
      </c>
      <c r="F13" s="450" t="s">
        <v>176</v>
      </c>
      <c r="G13" s="449" t="s">
        <v>177</v>
      </c>
      <c r="H13" s="449"/>
      <c r="I13" s="448"/>
      <c r="J13" s="447"/>
    </row>
    <row r="14" spans="1:11" ht="24.75" customHeight="1" x14ac:dyDescent="0.2">
      <c r="A14" s="444" t="s">
        <v>167</v>
      </c>
      <c r="B14" s="433"/>
      <c r="C14" s="432"/>
      <c r="D14" s="446"/>
      <c r="E14" s="445">
        <v>3</v>
      </c>
      <c r="F14" s="442" t="str">
        <f>IF(D14="","",IF(D14&gt;6,"Fehler",SUM(D14*E14)))</f>
        <v/>
      </c>
      <c r="G14" s="511"/>
      <c r="H14" s="511"/>
      <c r="I14" s="511"/>
      <c r="J14" s="512"/>
    </row>
    <row r="15" spans="1:11" ht="24.75" customHeight="1" x14ac:dyDescent="0.2">
      <c r="A15" s="444" t="s">
        <v>168</v>
      </c>
      <c r="B15" s="433"/>
      <c r="C15" s="432"/>
      <c r="D15" s="446"/>
      <c r="E15" s="445">
        <v>1</v>
      </c>
      <c r="F15" s="442" t="str">
        <f>IF(D15="","",IF(D15&gt;6,"Fehler",SUM(D15*E15)))</f>
        <v/>
      </c>
      <c r="G15" s="511"/>
      <c r="H15" s="511"/>
      <c r="I15" s="511"/>
      <c r="J15" s="512"/>
    </row>
    <row r="16" spans="1:11" ht="24.75" customHeight="1" x14ac:dyDescent="0.2">
      <c r="A16" s="444" t="s">
        <v>169</v>
      </c>
      <c r="B16" s="433"/>
      <c r="C16" s="432"/>
      <c r="D16" s="446"/>
      <c r="E16" s="445">
        <v>1</v>
      </c>
      <c r="F16" s="442" t="str">
        <f>IF(D16="","",IF(D16&gt;6,"Fehler",SUM(D16*E16)))</f>
        <v/>
      </c>
      <c r="G16" s="511"/>
      <c r="H16" s="511"/>
      <c r="I16" s="511"/>
      <c r="J16" s="512"/>
    </row>
    <row r="17" spans="1:10" ht="24.75" customHeight="1" x14ac:dyDescent="0.2">
      <c r="A17" s="444" t="s">
        <v>170</v>
      </c>
      <c r="B17" s="433"/>
      <c r="C17" s="432"/>
      <c r="D17" s="446"/>
      <c r="E17" s="445">
        <v>1</v>
      </c>
      <c r="F17" s="442" t="str">
        <f>IF(D17="","",IF(D17&gt;6,"Fehler",SUM(D17*E17)))</f>
        <v/>
      </c>
      <c r="G17" s="511"/>
      <c r="H17" s="511"/>
      <c r="I17" s="511"/>
      <c r="J17" s="512"/>
    </row>
    <row r="18" spans="1:10" ht="24.75" customHeight="1" thickBot="1" x14ac:dyDescent="0.25">
      <c r="A18" s="444" t="s">
        <v>171</v>
      </c>
      <c r="B18" s="433"/>
      <c r="C18" s="432"/>
      <c r="D18" s="442" t="str">
        <f>'[1]Sem. 1 -5'!E21</f>
        <v/>
      </c>
      <c r="E18" s="443">
        <v>3</v>
      </c>
      <c r="F18" s="442" t="str">
        <f>IF(D18="","",IF(D18&gt;6,"Fehler",SUM(D18*E18)))</f>
        <v/>
      </c>
      <c r="G18" s="513"/>
      <c r="H18" s="513"/>
      <c r="I18" s="513"/>
      <c r="J18" s="514"/>
    </row>
    <row r="19" spans="1:10" x14ac:dyDescent="0.2">
      <c r="A19" s="441" t="s">
        <v>197</v>
      </c>
      <c r="B19" s="441"/>
      <c r="C19" s="441"/>
      <c r="D19" s="441"/>
      <c r="E19" s="441"/>
      <c r="F19" s="441"/>
      <c r="G19" s="441"/>
      <c r="H19" s="441"/>
      <c r="I19" s="441"/>
      <c r="J19" s="441"/>
    </row>
    <row r="20" spans="1:10" ht="15" customHeight="1" thickBot="1" x14ac:dyDescent="0.25">
      <c r="A20" s="440" t="s">
        <v>172</v>
      </c>
      <c r="B20" s="440"/>
      <c r="C20" s="440"/>
      <c r="D20" s="440"/>
      <c r="E20" s="440"/>
      <c r="F20" s="440"/>
      <c r="G20" s="440"/>
      <c r="H20" s="440"/>
      <c r="I20" s="440"/>
      <c r="J20" s="440"/>
    </row>
    <row r="21" spans="1:10" x14ac:dyDescent="0.2">
      <c r="A21" s="439" t="s">
        <v>178</v>
      </c>
      <c r="B21" s="438"/>
      <c r="C21" s="438"/>
      <c r="D21" s="438"/>
      <c r="E21" s="438"/>
      <c r="F21" s="438"/>
      <c r="G21" s="438"/>
      <c r="H21" s="437"/>
      <c r="I21" s="436" t="s">
        <v>153</v>
      </c>
      <c r="J21" s="435" t="str">
        <f>IF(SUM(F14:F18)=0,"",SUM(F14:F18))</f>
        <v/>
      </c>
    </row>
    <row r="22" spans="1:10" x14ac:dyDescent="0.2">
      <c r="A22" s="434" t="s">
        <v>179</v>
      </c>
      <c r="B22" s="433"/>
      <c r="C22" s="433"/>
      <c r="D22" s="433"/>
      <c r="E22" s="433"/>
      <c r="F22" s="433"/>
      <c r="G22" s="433"/>
      <c r="H22" s="432"/>
      <c r="I22" s="431" t="s">
        <v>153</v>
      </c>
      <c r="J22" s="430" t="str">
        <f>IF(J21="","",SUM(J21/9))</f>
        <v/>
      </c>
    </row>
    <row r="23" spans="1:10" ht="13.5" thickBot="1" x14ac:dyDescent="0.25">
      <c r="A23" s="429" t="s">
        <v>173</v>
      </c>
      <c r="B23" s="428"/>
      <c r="C23" s="428"/>
      <c r="D23" s="428"/>
      <c r="E23" s="428"/>
      <c r="F23" s="428"/>
      <c r="G23" s="428"/>
      <c r="H23" s="427"/>
      <c r="I23" s="426" t="s">
        <v>153</v>
      </c>
      <c r="J23" s="425" t="str">
        <f>IF(J21="","",ROUND((J22)*2,0)/2)</f>
        <v/>
      </c>
    </row>
    <row r="24" spans="1:10" ht="15" x14ac:dyDescent="0.25">
      <c r="A24" s="424" t="s">
        <v>180</v>
      </c>
      <c r="B24" s="424"/>
      <c r="C24" s="424"/>
      <c r="D24" s="424"/>
      <c r="E24" s="423"/>
      <c r="F24" s="423"/>
      <c r="G24" s="423"/>
      <c r="H24" s="423"/>
      <c r="I24" s="423"/>
      <c r="J24" s="423"/>
    </row>
    <row r="25" spans="1:10" ht="42" customHeight="1" x14ac:dyDescent="0.2">
      <c r="A25" s="221" t="s">
        <v>202</v>
      </c>
      <c r="B25" s="221"/>
      <c r="C25" s="221"/>
      <c r="D25" s="221"/>
      <c r="E25" s="221"/>
      <c r="F25" s="221"/>
      <c r="G25" s="221"/>
      <c r="H25" s="221"/>
      <c r="I25" s="221"/>
      <c r="J25" s="221"/>
    </row>
    <row r="26" spans="1:10" ht="30" customHeight="1" x14ac:dyDescent="0.2">
      <c r="A26" s="409" t="s">
        <v>4</v>
      </c>
      <c r="B26" s="415" t="str">
        <f>IF('[1]1. Sem. a'!$B$24="","",'[1]1. Sem. a'!$B$24:$D$24)</f>
        <v/>
      </c>
      <c r="C26" s="415"/>
      <c r="D26" s="415"/>
      <c r="E26" s="415"/>
      <c r="F26" s="422" t="s">
        <v>181</v>
      </c>
      <c r="G26" s="421"/>
      <c r="H26" s="420"/>
      <c r="I26" s="420"/>
      <c r="J26" s="420"/>
    </row>
    <row r="27" spans="1:10" ht="30" customHeight="1" x14ac:dyDescent="0.2">
      <c r="A27" s="409" t="s">
        <v>184</v>
      </c>
      <c r="B27" s="409"/>
      <c r="C27" s="409"/>
      <c r="D27" s="409"/>
      <c r="E27" s="419"/>
      <c r="F27" s="409"/>
      <c r="G27" s="418"/>
      <c r="H27" s="417"/>
      <c r="I27" s="417"/>
      <c r="J27" s="417"/>
    </row>
    <row r="28" spans="1:10" ht="30" customHeight="1" x14ac:dyDescent="0.2">
      <c r="A28" s="409" t="s">
        <v>182</v>
      </c>
      <c r="B28" s="409"/>
      <c r="C28" s="408"/>
      <c r="D28" s="408"/>
      <c r="E28" s="416"/>
      <c r="F28" s="408"/>
      <c r="G28" s="413"/>
      <c r="H28" s="412"/>
      <c r="I28" s="412"/>
      <c r="J28" s="412"/>
    </row>
    <row r="29" spans="1:10" ht="30" customHeight="1" x14ac:dyDescent="0.2">
      <c r="A29" s="415" t="s">
        <v>183</v>
      </c>
      <c r="B29" s="415"/>
      <c r="C29" s="414"/>
      <c r="D29" s="414"/>
      <c r="E29" s="414"/>
      <c r="F29" s="414"/>
      <c r="G29" s="413"/>
      <c r="H29" s="412"/>
      <c r="I29" s="412"/>
      <c r="J29" s="412"/>
    </row>
    <row r="30" spans="1:10" ht="27.75" customHeight="1" x14ac:dyDescent="0.2">
      <c r="A30" s="411" t="s">
        <v>185</v>
      </c>
      <c r="B30" s="411"/>
      <c r="C30" s="408"/>
      <c r="D30" s="409"/>
      <c r="E30" s="409"/>
      <c r="F30" s="408"/>
      <c r="G30" s="410"/>
      <c r="H30" s="410"/>
      <c r="I30" s="409"/>
      <c r="J30" s="408"/>
    </row>
    <row r="31" spans="1:10" ht="62.25" customHeight="1" thickBot="1" x14ac:dyDescent="0.25">
      <c r="A31" s="221" t="s">
        <v>186</v>
      </c>
      <c r="B31" s="221"/>
      <c r="C31" s="221"/>
      <c r="D31" s="221"/>
      <c r="E31" s="221"/>
      <c r="F31" s="221"/>
      <c r="G31" s="221"/>
      <c r="H31" s="221"/>
      <c r="I31" s="221"/>
      <c r="J31" s="221"/>
    </row>
    <row r="32" spans="1:10" ht="28.5" customHeight="1" x14ac:dyDescent="0.2">
      <c r="A32" s="292" t="s">
        <v>187</v>
      </c>
      <c r="B32" s="407"/>
      <c r="C32" s="142"/>
      <c r="D32" s="406" t="s">
        <v>188</v>
      </c>
      <c r="E32" s="405"/>
      <c r="F32" s="405"/>
      <c r="G32" s="405"/>
      <c r="H32" s="405"/>
      <c r="I32" s="405"/>
      <c r="J32" s="404"/>
    </row>
    <row r="33" spans="1:10" ht="12.75" customHeight="1" x14ac:dyDescent="0.2">
      <c r="A33" s="505"/>
      <c r="B33" s="506"/>
      <c r="C33" s="507"/>
      <c r="D33" s="491" t="s">
        <v>192</v>
      </c>
      <c r="E33" s="492"/>
      <c r="F33" s="495" t="s">
        <v>189</v>
      </c>
      <c r="G33" s="496"/>
      <c r="H33" s="489"/>
      <c r="I33" s="490"/>
      <c r="J33" s="403" t="s">
        <v>190</v>
      </c>
    </row>
    <row r="34" spans="1:10" ht="12.75" customHeight="1" x14ac:dyDescent="0.2">
      <c r="A34" s="505"/>
      <c r="B34" s="506"/>
      <c r="C34" s="507"/>
      <c r="D34" s="493" t="s">
        <v>193</v>
      </c>
      <c r="E34" s="494"/>
      <c r="F34" s="497" t="s">
        <v>189</v>
      </c>
      <c r="G34" s="402"/>
      <c r="H34" s="498"/>
      <c r="I34" s="499"/>
      <c r="J34" s="403" t="s">
        <v>191</v>
      </c>
    </row>
    <row r="35" spans="1:10" ht="12.75" customHeight="1" x14ac:dyDescent="0.2">
      <c r="A35" s="505"/>
      <c r="B35" s="506"/>
      <c r="C35" s="507"/>
      <c r="D35" s="493" t="s">
        <v>194</v>
      </c>
      <c r="E35" s="494"/>
      <c r="F35" s="497" t="s">
        <v>189</v>
      </c>
      <c r="G35" s="402"/>
      <c r="H35" s="498"/>
      <c r="I35" s="499"/>
      <c r="J35" s="403"/>
    </row>
    <row r="36" spans="1:10" ht="13.5" thickBot="1" x14ac:dyDescent="0.25">
      <c r="A36" s="508"/>
      <c r="B36" s="509"/>
      <c r="C36" s="510"/>
      <c r="D36" s="401"/>
      <c r="E36" s="398"/>
      <c r="F36" s="400"/>
      <c r="G36" s="399"/>
      <c r="H36" s="500"/>
      <c r="I36" s="398"/>
      <c r="J36" s="397"/>
    </row>
  </sheetData>
  <sheetProtection algorithmName="SHA-512" hashValue="twzswHH0cMQxNfYD6MFuwWNvKG/8TdzgC/ARwVFk4XetidP5ZzXk5QDlk1vJsMTwanO8oSuXxsawkmDRkuWfMQ==" saltValue="NYXgtgTNqYfuZIaSOTjgOQ==" spinCount="100000" sheet="1" objects="1" scenarios="1" selectLockedCells="1" pivotTables="0"/>
  <mergeCells count="61">
    <mergeCell ref="A35:C35"/>
    <mergeCell ref="D35:E35"/>
    <mergeCell ref="H35:I35"/>
    <mergeCell ref="A36:C36"/>
    <mergeCell ref="A33:C33"/>
    <mergeCell ref="D33:E33"/>
    <mergeCell ref="H33:I33"/>
    <mergeCell ref="A34:C34"/>
    <mergeCell ref="D34:E34"/>
    <mergeCell ref="H34:I34"/>
    <mergeCell ref="G28:J28"/>
    <mergeCell ref="A29:F29"/>
    <mergeCell ref="G29:J29"/>
    <mergeCell ref="A30:B30"/>
    <mergeCell ref="A31:J31"/>
    <mergeCell ref="A32:C32"/>
    <mergeCell ref="D32:J32"/>
    <mergeCell ref="A23:H23"/>
    <mergeCell ref="A24:D24"/>
    <mergeCell ref="A25:J25"/>
    <mergeCell ref="B26:E26"/>
    <mergeCell ref="G26:J26"/>
    <mergeCell ref="G27:J27"/>
    <mergeCell ref="A18:C18"/>
    <mergeCell ref="G18:J18"/>
    <mergeCell ref="A19:J19"/>
    <mergeCell ref="A20:J20"/>
    <mergeCell ref="A21:H21"/>
    <mergeCell ref="A22:H22"/>
    <mergeCell ref="A15:C15"/>
    <mergeCell ref="G15:J15"/>
    <mergeCell ref="A16:C16"/>
    <mergeCell ref="G16:J16"/>
    <mergeCell ref="A17:C17"/>
    <mergeCell ref="G17:J17"/>
    <mergeCell ref="A11:B11"/>
    <mergeCell ref="C11:I11"/>
    <mergeCell ref="A12:J12"/>
    <mergeCell ref="A13:C13"/>
    <mergeCell ref="G13:J13"/>
    <mergeCell ref="A14:C14"/>
    <mergeCell ref="G14:J14"/>
    <mergeCell ref="A8:B8"/>
    <mergeCell ref="C8:I8"/>
    <mergeCell ref="A9:B9"/>
    <mergeCell ref="C9:I9"/>
    <mergeCell ref="A10:B10"/>
    <mergeCell ref="C10:I10"/>
    <mergeCell ref="A5:B5"/>
    <mergeCell ref="D5:F5"/>
    <mergeCell ref="H5:J5"/>
    <mergeCell ref="A6:B6"/>
    <mergeCell ref="A7:B7"/>
    <mergeCell ref="C7:I7"/>
    <mergeCell ref="A1:J1"/>
    <mergeCell ref="A2:B2"/>
    <mergeCell ref="C2:J2"/>
    <mergeCell ref="A3:B3"/>
    <mergeCell ref="C3:J3"/>
    <mergeCell ref="A4:B4"/>
    <mergeCell ref="C4:J4"/>
  </mergeCells>
  <pageMargins left="0.78740157480314965" right="0.78740157480314965" top="0.55118110236220474" bottom="0.98425196850393704" header="0.51181102362204722" footer="0.51181102362204722"/>
  <pageSetup paperSize="9" scale="75"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30114-CA6D-46FC-BD79-272AE89B80FC}">
  <sheetPr>
    <tabColor rgb="FF7030A0"/>
  </sheetPr>
  <dimension ref="A1:K69"/>
  <sheetViews>
    <sheetView showGridLines="0" topLeftCell="A11" zoomScaleNormal="100" workbookViewId="0">
      <selection activeCell="F11" sqref="F11:I11"/>
    </sheetView>
  </sheetViews>
  <sheetFormatPr baseColWidth="10" defaultColWidth="11.42578125" defaultRowHeight="12.75" x14ac:dyDescent="0.2"/>
  <cols>
    <col min="1" max="1" width="5.7109375" style="1" customWidth="1"/>
    <col min="2" max="2" width="13.5703125" style="1" customWidth="1"/>
    <col min="3" max="3" width="10.7109375" style="1" customWidth="1"/>
    <col min="4" max="4" width="11.140625" style="1" customWidth="1"/>
    <col min="5" max="5" width="9.28515625" style="2" customWidth="1"/>
    <col min="6" max="6" width="7.42578125" style="1" customWidth="1"/>
    <col min="7" max="7" width="8.140625" style="1" customWidth="1"/>
    <col min="8" max="8" width="7.7109375" style="1" customWidth="1"/>
    <col min="9" max="9" width="11.140625" style="1" customWidth="1"/>
    <col min="10" max="10" width="8.140625" style="2" customWidth="1"/>
    <col min="11" max="11" width="6.7109375" style="2" customWidth="1"/>
    <col min="12" max="16384" width="11.42578125" style="1"/>
  </cols>
  <sheetData>
    <row r="1" spans="1:11" s="36" customFormat="1" ht="28.5" customHeight="1" thickBot="1" x14ac:dyDescent="0.25">
      <c r="A1" s="335" t="s">
        <v>53</v>
      </c>
      <c r="B1" s="336"/>
      <c r="C1" s="394"/>
      <c r="D1" s="394"/>
      <c r="E1" s="394"/>
      <c r="F1" s="394"/>
      <c r="G1" s="394"/>
      <c r="H1" s="394"/>
      <c r="I1" s="394"/>
      <c r="J1" s="394"/>
      <c r="K1" s="395"/>
    </row>
    <row r="2" spans="1:11" s="3" customFormat="1" ht="20.100000000000001" customHeight="1" x14ac:dyDescent="0.2">
      <c r="A2" s="343" t="s">
        <v>44</v>
      </c>
      <c r="B2" s="344"/>
      <c r="C2" s="393" t="str">
        <f>IF('1 sem a'!C2="","",'1 sem a'!C2:K2)</f>
        <v/>
      </c>
      <c r="D2" s="393"/>
      <c r="E2" s="393"/>
      <c r="F2" s="393"/>
      <c r="G2" s="393"/>
      <c r="H2" s="393"/>
      <c r="I2" s="393"/>
      <c r="J2" s="393"/>
      <c r="K2" s="393"/>
    </row>
    <row r="3" spans="1:11" s="3" customFormat="1" ht="20.100000000000001" customHeight="1" x14ac:dyDescent="0.2">
      <c r="A3" s="283" t="s">
        <v>43</v>
      </c>
      <c r="B3" s="284"/>
      <c r="C3" s="393" t="str">
        <f>IF('1 sem a'!C3="","",'1 sem a'!C3:K3)</f>
        <v/>
      </c>
      <c r="D3" s="393"/>
      <c r="E3" s="393"/>
      <c r="F3" s="393"/>
      <c r="G3" s="393"/>
      <c r="H3" s="393"/>
      <c r="I3" s="393"/>
      <c r="J3" s="393"/>
      <c r="K3" s="393"/>
    </row>
    <row r="4" spans="1:11" s="3" customFormat="1" ht="20.100000000000001" customHeight="1" x14ac:dyDescent="0.2">
      <c r="A4" s="283" t="s">
        <v>42</v>
      </c>
      <c r="B4" s="284"/>
      <c r="C4" s="393" t="str">
        <f>IF('1 sem a'!C4="","",'1 sem a'!C4:K4)</f>
        <v/>
      </c>
      <c r="D4" s="393"/>
      <c r="E4" s="393"/>
      <c r="F4" s="393"/>
      <c r="G4" s="393"/>
      <c r="H4" s="393"/>
      <c r="I4" s="393"/>
      <c r="J4" s="393"/>
      <c r="K4" s="393"/>
    </row>
    <row r="5" spans="1:11" s="3" customFormat="1" ht="20.100000000000001" customHeight="1" thickBot="1" x14ac:dyDescent="0.25">
      <c r="A5" s="345" t="s">
        <v>41</v>
      </c>
      <c r="B5" s="346"/>
      <c r="C5" s="353"/>
      <c r="D5" s="354"/>
      <c r="E5" s="354"/>
      <c r="F5" s="354"/>
      <c r="G5" s="354"/>
      <c r="H5" s="354"/>
      <c r="I5" s="354"/>
      <c r="J5" s="354"/>
      <c r="K5" s="355"/>
    </row>
    <row r="6" spans="1:11" s="3" customFormat="1" ht="20.100000000000001" customHeight="1" thickBot="1" x14ac:dyDescent="0.25">
      <c r="A6" s="356" t="s">
        <v>40</v>
      </c>
      <c r="B6" s="357"/>
      <c r="C6" s="339" t="s">
        <v>39</v>
      </c>
      <c r="D6" s="340"/>
      <c r="E6" s="341"/>
      <c r="F6" s="341"/>
      <c r="G6" s="341"/>
      <c r="H6" s="341"/>
      <c r="I6" s="341"/>
      <c r="J6" s="341"/>
      <c r="K6" s="342"/>
    </row>
    <row r="7" spans="1:11" s="3" customFormat="1" ht="25.5" customHeight="1" thickBot="1" x14ac:dyDescent="0.25">
      <c r="A7" s="368" t="s">
        <v>38</v>
      </c>
      <c r="B7" s="369"/>
      <c r="C7" s="371" t="s">
        <v>37</v>
      </c>
      <c r="D7" s="371"/>
      <c r="E7" s="371"/>
      <c r="F7" s="371"/>
      <c r="G7" s="371"/>
      <c r="H7" s="371"/>
      <c r="I7" s="371"/>
      <c r="J7" s="371"/>
      <c r="K7" s="372"/>
    </row>
    <row r="8" spans="1:11" s="3" customFormat="1" ht="33.75" customHeight="1" thickBot="1" x14ac:dyDescent="0.25">
      <c r="A8" s="321" t="s">
        <v>36</v>
      </c>
      <c r="B8" s="370"/>
      <c r="C8" s="333" t="s">
        <v>35</v>
      </c>
      <c r="D8" s="370"/>
      <c r="E8" s="35" t="s">
        <v>34</v>
      </c>
      <c r="F8" s="333" t="s">
        <v>33</v>
      </c>
      <c r="G8" s="322"/>
      <c r="H8" s="322"/>
      <c r="I8" s="370"/>
      <c r="J8" s="35" t="s">
        <v>32</v>
      </c>
      <c r="K8" s="34" t="s">
        <v>31</v>
      </c>
    </row>
    <row r="9" spans="1:11" s="3" customFormat="1" ht="54" customHeight="1" thickBot="1" x14ac:dyDescent="0.25">
      <c r="A9" s="310" t="s">
        <v>30</v>
      </c>
      <c r="B9" s="316"/>
      <c r="C9" s="373" t="s">
        <v>29</v>
      </c>
      <c r="D9" s="373"/>
      <c r="E9" s="22">
        <v>5</v>
      </c>
      <c r="F9" s="529"/>
      <c r="G9" s="529"/>
      <c r="H9" s="529"/>
      <c r="I9" s="529"/>
      <c r="J9" s="21"/>
      <c r="K9" s="15">
        <f>IF(J9&gt;E9,"Fehler",SUM(J9))</f>
        <v>0</v>
      </c>
    </row>
    <row r="10" spans="1:11" s="3" customFormat="1" ht="63" customHeight="1" thickBot="1" x14ac:dyDescent="0.25">
      <c r="A10" s="328" t="s">
        <v>28</v>
      </c>
      <c r="B10" s="375"/>
      <c r="C10" s="325" t="s">
        <v>27</v>
      </c>
      <c r="D10" s="325"/>
      <c r="E10" s="17">
        <v>5</v>
      </c>
      <c r="F10" s="530"/>
      <c r="G10" s="530"/>
      <c r="H10" s="530"/>
      <c r="I10" s="530"/>
      <c r="J10" s="16"/>
      <c r="K10" s="33">
        <f>IF(J10&gt;E10,"Fehler",SUM(J10))</f>
        <v>0</v>
      </c>
    </row>
    <row r="11" spans="1:11" s="3" customFormat="1" ht="39" customHeight="1" x14ac:dyDescent="0.2">
      <c r="A11" s="310" t="s">
        <v>26</v>
      </c>
      <c r="B11" s="311"/>
      <c r="C11" s="366" t="s">
        <v>25</v>
      </c>
      <c r="D11" s="366"/>
      <c r="E11" s="30">
        <v>5</v>
      </c>
      <c r="F11" s="531"/>
      <c r="G11" s="531"/>
      <c r="H11" s="531"/>
      <c r="I11" s="531"/>
      <c r="J11" s="29"/>
      <c r="K11" s="28" t="str">
        <f>IF(J11&gt;E11,"Fehler","")</f>
        <v/>
      </c>
    </row>
    <row r="12" spans="1:11" s="3" customFormat="1" ht="35.1" customHeight="1" x14ac:dyDescent="0.2">
      <c r="A12" s="312"/>
      <c r="B12" s="313"/>
      <c r="C12" s="364" t="s">
        <v>24</v>
      </c>
      <c r="D12" s="364"/>
      <c r="E12" s="27">
        <v>3</v>
      </c>
      <c r="F12" s="532"/>
      <c r="G12" s="532"/>
      <c r="H12" s="532"/>
      <c r="I12" s="532"/>
      <c r="J12" s="26"/>
      <c r="K12" s="25" t="str">
        <f>IF(J12&gt;E12,"Fehler","")</f>
        <v/>
      </c>
    </row>
    <row r="13" spans="1:11" s="3" customFormat="1" ht="33.950000000000003" customHeight="1" thickBot="1" x14ac:dyDescent="0.25">
      <c r="A13" s="314"/>
      <c r="B13" s="315"/>
      <c r="C13" s="364" t="s">
        <v>23</v>
      </c>
      <c r="D13" s="364"/>
      <c r="E13" s="27">
        <v>2</v>
      </c>
      <c r="F13" s="532"/>
      <c r="G13" s="532"/>
      <c r="H13" s="532"/>
      <c r="I13" s="532"/>
      <c r="J13" s="26"/>
      <c r="K13" s="20">
        <f>IF(J11&gt;E11,"Fehler",IF(J12&gt;E12,"Fehler",IF(J13&gt;E13,"Fehler",SUM(J11:J13))))</f>
        <v>0</v>
      </c>
    </row>
    <row r="14" spans="1:11" s="3" customFormat="1" ht="36" customHeight="1" x14ac:dyDescent="0.2">
      <c r="A14" s="310" t="s">
        <v>22</v>
      </c>
      <c r="B14" s="316"/>
      <c r="C14" s="366" t="s">
        <v>21</v>
      </c>
      <c r="D14" s="366"/>
      <c r="E14" s="30">
        <v>5</v>
      </c>
      <c r="F14" s="533"/>
      <c r="G14" s="534"/>
      <c r="H14" s="534"/>
      <c r="I14" s="535"/>
      <c r="J14" s="29"/>
      <c r="K14" s="28" t="str">
        <f>IF(J14&gt;E14,"Fehler","")</f>
        <v/>
      </c>
    </row>
    <row r="15" spans="1:11" s="3" customFormat="1" ht="38.1" customHeight="1" thickBot="1" x14ac:dyDescent="0.25">
      <c r="A15" s="361"/>
      <c r="B15" s="362"/>
      <c r="C15" s="365" t="s">
        <v>20</v>
      </c>
      <c r="D15" s="365"/>
      <c r="E15" s="32">
        <v>5</v>
      </c>
      <c r="F15" s="536"/>
      <c r="G15" s="537"/>
      <c r="H15" s="537"/>
      <c r="I15" s="538"/>
      <c r="J15" s="31"/>
      <c r="K15" s="20">
        <f>IF(J14&gt;E14,"Fehler",IF(J15&gt;E15,"Fehler",SUM(J14:J15)))</f>
        <v>0</v>
      </c>
    </row>
    <row r="16" spans="1:11" s="3" customFormat="1" ht="38.1" customHeight="1" x14ac:dyDescent="0.2">
      <c r="A16" s="310" t="s">
        <v>19</v>
      </c>
      <c r="B16" s="316"/>
      <c r="C16" s="317" t="s">
        <v>18</v>
      </c>
      <c r="D16" s="318"/>
      <c r="E16" s="30">
        <v>10</v>
      </c>
      <c r="F16" s="539"/>
      <c r="G16" s="540"/>
      <c r="H16" s="540"/>
      <c r="I16" s="541"/>
      <c r="J16" s="29"/>
      <c r="K16" s="28" t="str">
        <f>IF(J16&gt;E16,"Fehler","")</f>
        <v/>
      </c>
    </row>
    <row r="17" spans="1:11" s="3" customFormat="1" ht="39" customHeight="1" x14ac:dyDescent="0.2">
      <c r="A17" s="24"/>
      <c r="B17" s="23"/>
      <c r="C17" s="306" t="s">
        <v>17</v>
      </c>
      <c r="D17" s="307"/>
      <c r="E17" s="27">
        <v>10</v>
      </c>
      <c r="F17" s="542"/>
      <c r="G17" s="543"/>
      <c r="H17" s="543"/>
      <c r="I17" s="544"/>
      <c r="J17" s="26"/>
      <c r="K17" s="25" t="str">
        <f>IF(J17&gt;E17,"Fehler","")</f>
        <v/>
      </c>
    </row>
    <row r="18" spans="1:11" s="3" customFormat="1" ht="35.1" customHeight="1" x14ac:dyDescent="0.2">
      <c r="A18" s="24"/>
      <c r="B18" s="23"/>
      <c r="C18" s="306" t="s">
        <v>16</v>
      </c>
      <c r="D18" s="307"/>
      <c r="E18" s="27">
        <v>10</v>
      </c>
      <c r="F18" s="542"/>
      <c r="G18" s="543"/>
      <c r="H18" s="543"/>
      <c r="I18" s="544"/>
      <c r="J18" s="26"/>
      <c r="K18" s="25" t="str">
        <f>IF(J18&gt;E18,"Fehler","")</f>
        <v/>
      </c>
    </row>
    <row r="19" spans="1:11" s="3" customFormat="1" ht="35.1" customHeight="1" x14ac:dyDescent="0.2">
      <c r="A19" s="24"/>
      <c r="B19" s="23"/>
      <c r="C19" s="306" t="s">
        <v>15</v>
      </c>
      <c r="D19" s="307"/>
      <c r="E19" s="27">
        <v>10</v>
      </c>
      <c r="F19" s="542"/>
      <c r="G19" s="543"/>
      <c r="H19" s="543"/>
      <c r="I19" s="544"/>
      <c r="J19" s="26"/>
      <c r="K19" s="25" t="str">
        <f>IF(J19&gt;E19,"Fehler","")</f>
        <v/>
      </c>
    </row>
    <row r="20" spans="1:11" s="3" customFormat="1" ht="39.950000000000003" customHeight="1" thickBot="1" x14ac:dyDescent="0.25">
      <c r="A20" s="24"/>
      <c r="B20" s="23"/>
      <c r="C20" s="308" t="s">
        <v>14</v>
      </c>
      <c r="D20" s="309"/>
      <c r="E20" s="22">
        <v>10</v>
      </c>
      <c r="F20" s="536"/>
      <c r="G20" s="537"/>
      <c r="H20" s="537"/>
      <c r="I20" s="538"/>
      <c r="J20" s="21"/>
      <c r="K20" s="20">
        <f>IF(J16&gt;E16,"Fehler",IF(J17&gt;E17,"Fehler",IF(J18&gt;E18,"Fehler",IF(J19&gt;E19,"Fehler",IF(J20&gt;E20,"Fehler",SUM(J16:J20))))))</f>
        <v>0</v>
      </c>
    </row>
    <row r="21" spans="1:11" s="3" customFormat="1" ht="47.1" customHeight="1" thickBot="1" x14ac:dyDescent="0.25">
      <c r="A21" s="310" t="s">
        <v>13</v>
      </c>
      <c r="B21" s="316"/>
      <c r="C21" s="324" t="s">
        <v>12</v>
      </c>
      <c r="D21" s="324"/>
      <c r="E21" s="19">
        <v>10</v>
      </c>
      <c r="F21" s="545"/>
      <c r="G21" s="545"/>
      <c r="H21" s="545"/>
      <c r="I21" s="545"/>
      <c r="J21" s="18"/>
      <c r="K21" s="15">
        <f>IF(J21&gt;E21,"Fehler",SUM(J21))</f>
        <v>0</v>
      </c>
    </row>
    <row r="22" spans="1:11" s="3" customFormat="1" ht="39" customHeight="1" thickBot="1" x14ac:dyDescent="0.25">
      <c r="A22" s="328" t="s">
        <v>11</v>
      </c>
      <c r="B22" s="329"/>
      <c r="C22" s="325" t="s">
        <v>10</v>
      </c>
      <c r="D22" s="325"/>
      <c r="E22" s="17">
        <v>10</v>
      </c>
      <c r="F22" s="530"/>
      <c r="G22" s="530"/>
      <c r="H22" s="530"/>
      <c r="I22" s="530"/>
      <c r="J22" s="16"/>
      <c r="K22" s="15">
        <f>IF(J22&gt;E22,"Fehler",SUM(J22))</f>
        <v>0</v>
      </c>
    </row>
    <row r="23" spans="1:11" s="3" customFormat="1" ht="45.75" customHeight="1" thickBot="1" x14ac:dyDescent="0.25">
      <c r="A23" s="321" t="s">
        <v>9</v>
      </c>
      <c r="B23" s="322"/>
      <c r="C23" s="323"/>
      <c r="D23" s="13" t="s">
        <v>8</v>
      </c>
      <c r="E23" s="333" t="s">
        <v>7</v>
      </c>
      <c r="F23" s="323"/>
      <c r="G23" s="323"/>
      <c r="H23" s="14">
        <f>IF(K9="Fehler","Fehler",IF(K10="Fehler","Fehler",IF(K13="Fehler","Fehler",IF(K15="Fehler","Fehler",IF(K20="Fehler","Fehler",IF(K21="Fehler","Fehler",IF(K22="Fehler","Fehler",SUM(J9:J22))))))))</f>
        <v>0</v>
      </c>
      <c r="I23" s="13" t="s">
        <v>6</v>
      </c>
      <c r="J23" s="12" t="s">
        <v>5</v>
      </c>
      <c r="K23" s="11" t="str">
        <f>IF(H23="Fehler","Fehler",IF(SUM(K9:K22)=0,"",ROUND(SUM(((H23/100)*5)+1)*2,0)/2))</f>
        <v/>
      </c>
    </row>
    <row r="24" spans="1:11" s="3" customFormat="1" ht="16.5" customHeight="1" x14ac:dyDescent="0.2">
      <c r="A24" s="8" t="s">
        <v>4</v>
      </c>
      <c r="B24" s="330"/>
      <c r="C24" s="330"/>
      <c r="D24" s="330"/>
      <c r="E24" s="10"/>
      <c r="F24" s="9" t="s">
        <v>3</v>
      </c>
      <c r="G24" s="331"/>
      <c r="H24" s="332"/>
      <c r="I24" s="332"/>
      <c r="J24" s="332"/>
      <c r="K24" s="332"/>
    </row>
    <row r="25" spans="1:11" s="3" customFormat="1" ht="23.25" customHeight="1" x14ac:dyDescent="0.2">
      <c r="A25" s="8" t="s">
        <v>2</v>
      </c>
      <c r="B25" s="8"/>
      <c r="C25" s="8"/>
      <c r="D25" s="8"/>
      <c r="E25" s="7"/>
      <c r="F25" s="8" t="s">
        <v>1</v>
      </c>
      <c r="G25" s="8"/>
      <c r="H25" s="8"/>
      <c r="I25" s="8"/>
      <c r="J25" s="7"/>
      <c r="K25" s="7"/>
    </row>
    <row r="26" spans="1:11" s="3" customFormat="1" ht="15" customHeight="1" x14ac:dyDescent="0.2">
      <c r="A26" s="334"/>
      <c r="B26" s="334"/>
      <c r="C26" s="334"/>
      <c r="D26" s="334"/>
      <c r="E26" s="6"/>
      <c r="F26" s="334"/>
      <c r="G26" s="334"/>
      <c r="H26" s="334"/>
      <c r="I26" s="334"/>
      <c r="J26" s="334"/>
      <c r="K26" s="334"/>
    </row>
    <row r="27" spans="1:11" s="5" customFormat="1" ht="41.25" customHeight="1" x14ac:dyDescent="0.2">
      <c r="A27" s="319" t="s">
        <v>0</v>
      </c>
      <c r="B27" s="319"/>
      <c r="C27" s="320"/>
      <c r="D27" s="320"/>
      <c r="E27" s="320"/>
      <c r="F27" s="320"/>
      <c r="G27" s="320"/>
      <c r="H27" s="320"/>
      <c r="I27" s="320"/>
      <c r="J27" s="320"/>
      <c r="K27" s="320"/>
    </row>
    <row r="28" spans="1:11" s="3" customFormat="1" ht="36.75" customHeight="1" x14ac:dyDescent="0.2">
      <c r="E28" s="4"/>
      <c r="J28" s="4"/>
      <c r="K28" s="4"/>
    </row>
    <row r="29" spans="1:11" s="3" customFormat="1" x14ac:dyDescent="0.2">
      <c r="E29" s="4"/>
      <c r="J29" s="4"/>
      <c r="K29" s="4"/>
    </row>
    <row r="30" spans="1:11" s="3" customFormat="1" x14ac:dyDescent="0.2">
      <c r="E30" s="4"/>
      <c r="J30" s="4"/>
      <c r="K30" s="4"/>
    </row>
    <row r="31" spans="1:11" s="3" customFormat="1" x14ac:dyDescent="0.2">
      <c r="E31" s="4"/>
      <c r="J31" s="4"/>
      <c r="K31" s="4"/>
    </row>
    <row r="32" spans="1:11" s="3" customFormat="1" x14ac:dyDescent="0.2">
      <c r="E32" s="4"/>
      <c r="J32" s="4"/>
      <c r="K32" s="4"/>
    </row>
    <row r="33" spans="5:11" s="3" customFormat="1" x14ac:dyDescent="0.2">
      <c r="E33" s="4"/>
      <c r="J33" s="4"/>
      <c r="K33" s="4"/>
    </row>
    <row r="34" spans="5:11" s="3" customFormat="1" x14ac:dyDescent="0.2">
      <c r="E34" s="4"/>
      <c r="J34" s="4"/>
      <c r="K34" s="4"/>
    </row>
    <row r="35" spans="5:11" s="3" customFormat="1" x14ac:dyDescent="0.2">
      <c r="E35" s="4"/>
      <c r="J35" s="4"/>
      <c r="K35" s="4"/>
    </row>
    <row r="36" spans="5:11" s="3" customFormat="1" x14ac:dyDescent="0.2">
      <c r="E36" s="4"/>
      <c r="J36" s="4"/>
      <c r="K36" s="4"/>
    </row>
    <row r="37" spans="5:11" s="3" customFormat="1" x14ac:dyDescent="0.2">
      <c r="E37" s="4"/>
      <c r="J37" s="4"/>
      <c r="K37" s="4"/>
    </row>
    <row r="38" spans="5:11" s="3" customFormat="1" x14ac:dyDescent="0.2">
      <c r="E38" s="4"/>
      <c r="J38" s="4"/>
      <c r="K38" s="4"/>
    </row>
    <row r="39" spans="5:11" s="3" customFormat="1" x14ac:dyDescent="0.2">
      <c r="E39" s="4"/>
      <c r="J39" s="4"/>
      <c r="K39" s="4"/>
    </row>
    <row r="40" spans="5:11" s="3" customFormat="1" x14ac:dyDescent="0.2">
      <c r="E40" s="4"/>
      <c r="J40" s="4"/>
      <c r="K40" s="4"/>
    </row>
    <row r="41" spans="5:11" s="3" customFormat="1" x14ac:dyDescent="0.2">
      <c r="E41" s="4"/>
      <c r="J41" s="4"/>
      <c r="K41" s="4"/>
    </row>
    <row r="42" spans="5:11" s="3" customFormat="1" x14ac:dyDescent="0.2">
      <c r="E42" s="4"/>
      <c r="J42" s="4"/>
      <c r="K42" s="4"/>
    </row>
    <row r="43" spans="5:11" s="3" customFormat="1" x14ac:dyDescent="0.2">
      <c r="E43" s="4"/>
      <c r="J43" s="4"/>
      <c r="K43" s="4"/>
    </row>
    <row r="44" spans="5:11" s="3" customFormat="1" x14ac:dyDescent="0.2">
      <c r="E44" s="4"/>
      <c r="J44" s="4"/>
      <c r="K44" s="4"/>
    </row>
    <row r="45" spans="5:11" s="3" customFormat="1" x14ac:dyDescent="0.2">
      <c r="E45" s="4"/>
      <c r="J45" s="4"/>
      <c r="K45" s="4"/>
    </row>
    <row r="46" spans="5:11" s="3" customFormat="1" x14ac:dyDescent="0.2">
      <c r="E46" s="4"/>
      <c r="J46" s="4"/>
      <c r="K46" s="4"/>
    </row>
    <row r="47" spans="5:11" s="3" customFormat="1" x14ac:dyDescent="0.2">
      <c r="E47" s="4"/>
      <c r="J47" s="4"/>
      <c r="K47" s="4"/>
    </row>
    <row r="48" spans="5:11" s="3" customFormat="1" x14ac:dyDescent="0.2">
      <c r="E48" s="4"/>
      <c r="J48" s="4"/>
      <c r="K48" s="4"/>
    </row>
    <row r="49" spans="5:11" s="3" customFormat="1" x14ac:dyDescent="0.2">
      <c r="E49" s="4"/>
      <c r="J49" s="4"/>
      <c r="K49" s="4"/>
    </row>
    <row r="50" spans="5:11" s="3" customFormat="1" x14ac:dyDescent="0.2">
      <c r="E50" s="4"/>
      <c r="J50" s="4"/>
      <c r="K50" s="4"/>
    </row>
    <row r="51" spans="5:11" s="3" customFormat="1" x14ac:dyDescent="0.2">
      <c r="E51" s="4"/>
      <c r="J51" s="4"/>
      <c r="K51" s="4"/>
    </row>
    <row r="52" spans="5:11" s="3" customFormat="1" x14ac:dyDescent="0.2">
      <c r="E52" s="4"/>
      <c r="J52" s="4"/>
      <c r="K52" s="4"/>
    </row>
    <row r="53" spans="5:11" s="3" customFormat="1" x14ac:dyDescent="0.2">
      <c r="E53" s="4"/>
      <c r="J53" s="4"/>
      <c r="K53" s="4"/>
    </row>
    <row r="54" spans="5:11" s="3" customFormat="1" x14ac:dyDescent="0.2">
      <c r="E54" s="4"/>
      <c r="J54" s="4"/>
      <c r="K54" s="4"/>
    </row>
    <row r="55" spans="5:11" s="3" customFormat="1" x14ac:dyDescent="0.2">
      <c r="E55" s="4"/>
      <c r="J55" s="4"/>
      <c r="K55" s="4"/>
    </row>
    <row r="56" spans="5:11" s="3" customFormat="1" x14ac:dyDescent="0.2">
      <c r="E56" s="4"/>
      <c r="J56" s="4"/>
      <c r="K56" s="4"/>
    </row>
    <row r="57" spans="5:11" s="3" customFormat="1" x14ac:dyDescent="0.2">
      <c r="E57" s="4"/>
      <c r="J57" s="4"/>
      <c r="K57" s="4"/>
    </row>
    <row r="58" spans="5:11" s="3" customFormat="1" x14ac:dyDescent="0.2">
      <c r="E58" s="4"/>
      <c r="J58" s="4"/>
      <c r="K58" s="4"/>
    </row>
    <row r="59" spans="5:11" s="3" customFormat="1" x14ac:dyDescent="0.2">
      <c r="E59" s="4"/>
      <c r="J59" s="4"/>
      <c r="K59" s="4"/>
    </row>
    <row r="60" spans="5:11" s="3" customFormat="1" x14ac:dyDescent="0.2">
      <c r="E60" s="4"/>
      <c r="J60" s="4"/>
      <c r="K60" s="4"/>
    </row>
    <row r="61" spans="5:11" s="3" customFormat="1" x14ac:dyDescent="0.2">
      <c r="E61" s="4"/>
      <c r="J61" s="4"/>
      <c r="K61" s="4"/>
    </row>
    <row r="62" spans="5:11" s="3" customFormat="1" x14ac:dyDescent="0.2">
      <c r="E62" s="4"/>
      <c r="J62" s="4"/>
      <c r="K62" s="4"/>
    </row>
    <row r="63" spans="5:11" s="3" customFormat="1" x14ac:dyDescent="0.2">
      <c r="E63" s="4"/>
      <c r="J63" s="4"/>
      <c r="K63" s="4"/>
    </row>
    <row r="64" spans="5:11" s="3" customFormat="1" x14ac:dyDescent="0.2">
      <c r="E64" s="4"/>
      <c r="J64" s="4"/>
      <c r="K64" s="4"/>
    </row>
    <row r="65" spans="1:11" s="3" customFormat="1" x14ac:dyDescent="0.2">
      <c r="E65" s="4"/>
      <c r="J65" s="4"/>
      <c r="K65" s="4"/>
    </row>
    <row r="66" spans="1:11" s="3" customFormat="1" x14ac:dyDescent="0.2">
      <c r="E66" s="4"/>
      <c r="J66" s="4"/>
      <c r="K66" s="4"/>
    </row>
    <row r="67" spans="1:11" s="3" customFormat="1" x14ac:dyDescent="0.2">
      <c r="E67" s="4"/>
      <c r="J67" s="4"/>
      <c r="K67" s="4"/>
    </row>
    <row r="68" spans="1:11" s="3" customFormat="1" x14ac:dyDescent="0.2">
      <c r="E68" s="4"/>
      <c r="J68" s="4"/>
      <c r="K68" s="4"/>
    </row>
    <row r="69" spans="1:11" s="3" customFormat="1" x14ac:dyDescent="0.2">
      <c r="A69" s="1"/>
      <c r="B69" s="1"/>
      <c r="C69" s="1"/>
      <c r="D69" s="1"/>
      <c r="E69" s="2"/>
      <c r="F69" s="1"/>
      <c r="G69" s="1"/>
      <c r="H69" s="1"/>
      <c r="I69" s="1"/>
      <c r="J69" s="2"/>
      <c r="K69" s="2"/>
    </row>
  </sheetData>
  <sheetProtection algorithmName="SHA-512" hashValue="QH42w2hyNjp0x+LhDUKOItF3PVp18FWFdXWuiwEp3B09gWgLTeSiTeB5L4xh7nywzJpxrH9G2ryrHRCNMLPgmA==" saltValue="6Xw4qabdgKeUFgCobev6qg==" spinCount="100000" sheet="1" objects="1" formatCells="0" formatColumns="0" formatRows="0" selectLockedCells="1" pivotTables="0"/>
  <mergeCells count="59">
    <mergeCell ref="A4:B4"/>
    <mergeCell ref="C4:K4"/>
    <mergeCell ref="A1:K1"/>
    <mergeCell ref="A2:B2"/>
    <mergeCell ref="C2:K2"/>
    <mergeCell ref="A3:B3"/>
    <mergeCell ref="C3:K3"/>
    <mergeCell ref="A5:B5"/>
    <mergeCell ref="C5:K5"/>
    <mergeCell ref="A6:B6"/>
    <mergeCell ref="C6:K6"/>
    <mergeCell ref="A7:B7"/>
    <mergeCell ref="C7:K7"/>
    <mergeCell ref="A8:B8"/>
    <mergeCell ref="C8:D8"/>
    <mergeCell ref="F8:I8"/>
    <mergeCell ref="A9:B9"/>
    <mergeCell ref="C9:D9"/>
    <mergeCell ref="F9:I9"/>
    <mergeCell ref="A10:B10"/>
    <mergeCell ref="C10:D10"/>
    <mergeCell ref="F10:I10"/>
    <mergeCell ref="A11:B13"/>
    <mergeCell ref="C11:D11"/>
    <mergeCell ref="F11:I11"/>
    <mergeCell ref="C12:D12"/>
    <mergeCell ref="F12:I12"/>
    <mergeCell ref="C13:D13"/>
    <mergeCell ref="F13:I13"/>
    <mergeCell ref="C18:D18"/>
    <mergeCell ref="F18:I18"/>
    <mergeCell ref="A14:B14"/>
    <mergeCell ref="C14:D14"/>
    <mergeCell ref="F14:I14"/>
    <mergeCell ref="A15:B15"/>
    <mergeCell ref="C15:D15"/>
    <mergeCell ref="F15:I15"/>
    <mergeCell ref="A16:B16"/>
    <mergeCell ref="C16:D16"/>
    <mergeCell ref="F16:I16"/>
    <mergeCell ref="C17:D17"/>
    <mergeCell ref="F17:I17"/>
    <mergeCell ref="C19:D19"/>
    <mergeCell ref="F19:I19"/>
    <mergeCell ref="C20:D20"/>
    <mergeCell ref="F20:I20"/>
    <mergeCell ref="A21:B21"/>
    <mergeCell ref="C21:D21"/>
    <mergeCell ref="F21:I21"/>
    <mergeCell ref="A26:D26"/>
    <mergeCell ref="F26:K26"/>
    <mergeCell ref="A27:K27"/>
    <mergeCell ref="A22:B22"/>
    <mergeCell ref="C22:D22"/>
    <mergeCell ref="F22:I22"/>
    <mergeCell ref="A23:C23"/>
    <mergeCell ref="E23:G23"/>
    <mergeCell ref="B24:D24"/>
    <mergeCell ref="G24:K24"/>
  </mergeCells>
  <pageMargins left="0.51181102362204722" right="0.23622047244094491" top="0.55118110236220474" bottom="0.15748031496062992" header="0.19685039370078741" footer="0"/>
  <pageSetup paperSize="9" scale="85" orientation="portrait" r:id="rId1"/>
  <headerFooter>
    <oddHeader>&amp;L&amp;6Plan de formation Forestier bûcheron CFC du 12.06.2019&amp;R&amp;6Annexe : Exigences relatives au dossier de formation</oddHeader>
    <oddFooter>&amp;L&amp;6Ortra Forêt Suisse / Codoc&amp;R&amp;6 4ème édition : 06.12.2023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Line="0" autoPict="0">
                <anchor moveWithCells="1">
                  <from>
                    <xdr:col>2</xdr:col>
                    <xdr:colOff>47625</xdr:colOff>
                    <xdr:row>5</xdr:row>
                    <xdr:rowOff>28575</xdr:rowOff>
                  </from>
                  <to>
                    <xdr:col>2</xdr:col>
                    <xdr:colOff>390525</xdr:colOff>
                    <xdr:row>5</xdr:row>
                    <xdr:rowOff>228600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61C54-262C-4E82-8C13-D76763275C0E}">
  <sheetPr>
    <tabColor rgb="FF7030A0"/>
  </sheetPr>
  <dimension ref="A1:K70"/>
  <sheetViews>
    <sheetView showGridLines="0" topLeftCell="A12" zoomScaleNormal="100" workbookViewId="0">
      <selection activeCell="F22" sqref="F22:I22"/>
    </sheetView>
  </sheetViews>
  <sheetFormatPr baseColWidth="10" defaultColWidth="11.42578125" defaultRowHeight="12.75" x14ac:dyDescent="0.2"/>
  <cols>
    <col min="1" max="1" width="5.7109375" style="1" customWidth="1"/>
    <col min="2" max="2" width="13.5703125" style="1" customWidth="1"/>
    <col min="3" max="3" width="5.85546875" style="1" customWidth="1"/>
    <col min="4" max="4" width="20.85546875" style="1" customWidth="1"/>
    <col min="5" max="5" width="6.42578125" style="2" customWidth="1"/>
    <col min="6" max="6" width="7.42578125" style="1" customWidth="1"/>
    <col min="7" max="7" width="8.140625" style="1" customWidth="1"/>
    <col min="8" max="8" width="6.28515625" style="1" customWidth="1"/>
    <col min="9" max="9" width="11.140625" style="1" customWidth="1"/>
    <col min="10" max="10" width="8.140625" style="2" customWidth="1"/>
    <col min="11" max="11" width="6.7109375" style="2" customWidth="1"/>
    <col min="12" max="16384" width="11.42578125" style="1"/>
  </cols>
  <sheetData>
    <row r="1" spans="1:11" s="36" customFormat="1" ht="28.5" customHeight="1" thickBot="1" x14ac:dyDescent="0.25">
      <c r="A1" s="385" t="s">
        <v>54</v>
      </c>
      <c r="B1" s="386"/>
      <c r="C1" s="387"/>
      <c r="D1" s="387"/>
      <c r="E1" s="387"/>
      <c r="F1" s="387"/>
      <c r="G1" s="387"/>
      <c r="H1" s="387"/>
      <c r="I1" s="387"/>
      <c r="J1" s="387"/>
      <c r="K1" s="388"/>
    </row>
    <row r="2" spans="1:11" s="3" customFormat="1" ht="20.100000000000001" customHeight="1" x14ac:dyDescent="0.2">
      <c r="A2" s="389" t="s">
        <v>44</v>
      </c>
      <c r="B2" s="318"/>
      <c r="C2" s="390" t="str">
        <f>IF('1 sem a'!C2 = "","",'1 sem a'!C2:K2)</f>
        <v/>
      </c>
      <c r="D2" s="390"/>
      <c r="E2" s="390"/>
      <c r="F2" s="390"/>
      <c r="G2" s="390"/>
      <c r="H2" s="390"/>
      <c r="I2" s="390"/>
      <c r="J2" s="390"/>
      <c r="K2" s="390"/>
    </row>
    <row r="3" spans="1:11" s="3" customFormat="1" ht="20.100000000000001" customHeight="1" x14ac:dyDescent="0.2">
      <c r="A3" s="391" t="s">
        <v>43</v>
      </c>
      <c r="B3" s="307"/>
      <c r="C3" s="392" t="str">
        <f>IF('1 sem a'!C3="","",'1 sem a'!C3:K3)</f>
        <v/>
      </c>
      <c r="D3" s="390"/>
      <c r="E3" s="390"/>
      <c r="F3" s="390"/>
      <c r="G3" s="390"/>
      <c r="H3" s="390"/>
      <c r="I3" s="390"/>
      <c r="J3" s="390"/>
      <c r="K3" s="390"/>
    </row>
    <row r="4" spans="1:11" s="3" customFormat="1" ht="20.100000000000001" customHeight="1" x14ac:dyDescent="0.2">
      <c r="A4" s="391" t="s">
        <v>42</v>
      </c>
      <c r="B4" s="307"/>
      <c r="C4" s="515" t="str">
        <f>IF('1 sem a'!C4="","",'1 sem a'!C4:K4)</f>
        <v/>
      </c>
      <c r="D4" s="515"/>
      <c r="E4" s="515"/>
      <c r="F4" s="515"/>
      <c r="G4" s="515"/>
      <c r="H4" s="515"/>
      <c r="I4" s="515"/>
      <c r="J4" s="515"/>
      <c r="K4" s="515"/>
    </row>
    <row r="5" spans="1:11" s="3" customFormat="1" ht="20.100000000000001" customHeight="1" thickBot="1" x14ac:dyDescent="0.25">
      <c r="A5" s="381" t="s">
        <v>41</v>
      </c>
      <c r="B5" s="309"/>
      <c r="C5" s="353"/>
      <c r="D5" s="354"/>
      <c r="E5" s="354"/>
      <c r="F5" s="354"/>
      <c r="G5" s="354"/>
      <c r="H5" s="354"/>
      <c r="I5" s="354"/>
      <c r="J5" s="354"/>
      <c r="K5" s="355"/>
    </row>
    <row r="6" spans="1:11" s="3" customFormat="1" ht="16.5" customHeight="1" x14ac:dyDescent="0.15">
      <c r="A6" s="376" t="s">
        <v>40</v>
      </c>
      <c r="B6" s="377"/>
      <c r="C6" s="516" t="s">
        <v>46</v>
      </c>
      <c r="D6" s="517" t="s">
        <v>47</v>
      </c>
      <c r="E6" s="518"/>
      <c r="F6" s="519" t="s">
        <v>48</v>
      </c>
      <c r="G6" s="520"/>
      <c r="H6" s="122"/>
      <c r="I6" s="519" t="s">
        <v>49</v>
      </c>
      <c r="J6" s="123"/>
      <c r="K6" s="521"/>
    </row>
    <row r="7" spans="1:11" s="3" customFormat="1" ht="16.5" customHeight="1" thickBot="1" x14ac:dyDescent="0.25">
      <c r="A7" s="378"/>
      <c r="B7" s="379"/>
      <c r="C7" s="522"/>
      <c r="D7" s="523" t="s">
        <v>50</v>
      </c>
      <c r="E7" s="524"/>
      <c r="F7" s="525" t="s">
        <v>51</v>
      </c>
      <c r="G7" s="523"/>
      <c r="H7" s="526"/>
      <c r="I7" s="527"/>
      <c r="J7" s="527"/>
      <c r="K7" s="528"/>
    </row>
    <row r="8" spans="1:11" s="3" customFormat="1" ht="25.5" customHeight="1" thickBot="1" x14ac:dyDescent="0.25">
      <c r="A8" s="321" t="s">
        <v>38</v>
      </c>
      <c r="B8" s="382"/>
      <c r="C8" s="383" t="s">
        <v>37</v>
      </c>
      <c r="D8" s="383"/>
      <c r="E8" s="383"/>
      <c r="F8" s="383"/>
      <c r="G8" s="383"/>
      <c r="H8" s="383"/>
      <c r="I8" s="383"/>
      <c r="J8" s="383"/>
      <c r="K8" s="384"/>
    </row>
    <row r="9" spans="1:11" s="3" customFormat="1" ht="33.75" customHeight="1" thickBot="1" x14ac:dyDescent="0.25">
      <c r="A9" s="321" t="s">
        <v>36</v>
      </c>
      <c r="B9" s="370"/>
      <c r="C9" s="333" t="s">
        <v>35</v>
      </c>
      <c r="D9" s="370"/>
      <c r="E9" s="35" t="s">
        <v>34</v>
      </c>
      <c r="F9" s="333" t="s">
        <v>33</v>
      </c>
      <c r="G9" s="322"/>
      <c r="H9" s="322"/>
      <c r="I9" s="380"/>
      <c r="J9" s="35" t="s">
        <v>32</v>
      </c>
      <c r="K9" s="34" t="s">
        <v>31</v>
      </c>
    </row>
    <row r="10" spans="1:11" s="3" customFormat="1" ht="54" customHeight="1" thickBot="1" x14ac:dyDescent="0.25">
      <c r="A10" s="310" t="s">
        <v>30</v>
      </c>
      <c r="B10" s="316"/>
      <c r="C10" s="373" t="s">
        <v>29</v>
      </c>
      <c r="D10" s="373"/>
      <c r="E10" s="22">
        <v>5</v>
      </c>
      <c r="F10" s="529"/>
      <c r="G10" s="529"/>
      <c r="H10" s="529"/>
      <c r="I10" s="529"/>
      <c r="J10" s="21"/>
      <c r="K10" s="15">
        <f>IF(J10&gt;E10,"Fehler",SUM(J10))</f>
        <v>0</v>
      </c>
    </row>
    <row r="11" spans="1:11" s="3" customFormat="1" ht="63" customHeight="1" thickBot="1" x14ac:dyDescent="0.25">
      <c r="A11" s="328" t="s">
        <v>28</v>
      </c>
      <c r="B11" s="375"/>
      <c r="C11" s="325" t="s">
        <v>27</v>
      </c>
      <c r="D11" s="325"/>
      <c r="E11" s="17">
        <v>5</v>
      </c>
      <c r="F11" s="530"/>
      <c r="G11" s="530"/>
      <c r="H11" s="530"/>
      <c r="I11" s="530"/>
      <c r="J11" s="16"/>
      <c r="K11" s="33">
        <f>IF(J11&gt;E11,"Fehler",SUM(J11))</f>
        <v>0</v>
      </c>
    </row>
    <row r="12" spans="1:11" s="3" customFormat="1" ht="39" customHeight="1" x14ac:dyDescent="0.2">
      <c r="A12" s="310" t="s">
        <v>26</v>
      </c>
      <c r="B12" s="311"/>
      <c r="C12" s="366" t="s">
        <v>25</v>
      </c>
      <c r="D12" s="366"/>
      <c r="E12" s="30">
        <v>5</v>
      </c>
      <c r="F12" s="531"/>
      <c r="G12" s="531"/>
      <c r="H12" s="531"/>
      <c r="I12" s="531"/>
      <c r="J12" s="29"/>
      <c r="K12" s="28" t="str">
        <f>IF(J12&gt;E12,"Fehler","")</f>
        <v/>
      </c>
    </row>
    <row r="13" spans="1:11" s="3" customFormat="1" ht="35.1" customHeight="1" x14ac:dyDescent="0.2">
      <c r="A13" s="312"/>
      <c r="B13" s="313"/>
      <c r="C13" s="364" t="s">
        <v>24</v>
      </c>
      <c r="D13" s="364"/>
      <c r="E13" s="27">
        <v>3</v>
      </c>
      <c r="F13" s="532"/>
      <c r="G13" s="532"/>
      <c r="H13" s="532"/>
      <c r="I13" s="532"/>
      <c r="J13" s="26"/>
      <c r="K13" s="25" t="str">
        <f>IF(J13&gt;E13,"Fehler","")</f>
        <v/>
      </c>
    </row>
    <row r="14" spans="1:11" s="3" customFormat="1" ht="33.950000000000003" customHeight="1" thickBot="1" x14ac:dyDescent="0.25">
      <c r="A14" s="314"/>
      <c r="B14" s="315"/>
      <c r="C14" s="364" t="s">
        <v>23</v>
      </c>
      <c r="D14" s="364"/>
      <c r="E14" s="27">
        <v>2</v>
      </c>
      <c r="F14" s="532"/>
      <c r="G14" s="532"/>
      <c r="H14" s="532"/>
      <c r="I14" s="532"/>
      <c r="J14" s="26"/>
      <c r="K14" s="20">
        <f>IF(J12&gt;E12,"Fehler",IF(J13&gt;E13,"Fehler",IF(J14&gt;E14,"Fehler",SUM(J12:J14))))</f>
        <v>0</v>
      </c>
    </row>
    <row r="15" spans="1:11" s="3" customFormat="1" ht="36" customHeight="1" x14ac:dyDescent="0.2">
      <c r="A15" s="310" t="s">
        <v>22</v>
      </c>
      <c r="B15" s="316"/>
      <c r="C15" s="366" t="s">
        <v>21</v>
      </c>
      <c r="D15" s="366"/>
      <c r="E15" s="30">
        <v>5</v>
      </c>
      <c r="F15" s="533"/>
      <c r="G15" s="534"/>
      <c r="H15" s="534"/>
      <c r="I15" s="535"/>
      <c r="J15" s="29"/>
      <c r="K15" s="28" t="str">
        <f>IF(J15&gt;E15,"Fehler","")</f>
        <v/>
      </c>
    </row>
    <row r="16" spans="1:11" s="3" customFormat="1" ht="38.1" customHeight="1" thickBot="1" x14ac:dyDescent="0.25">
      <c r="A16" s="361"/>
      <c r="B16" s="362"/>
      <c r="C16" s="365" t="s">
        <v>20</v>
      </c>
      <c r="D16" s="365"/>
      <c r="E16" s="32">
        <v>5</v>
      </c>
      <c r="F16" s="536"/>
      <c r="G16" s="537"/>
      <c r="H16" s="537"/>
      <c r="I16" s="538"/>
      <c r="J16" s="31"/>
      <c r="K16" s="20">
        <f>IF(J15&gt;E15,"Fehler",IF(J16&gt;E16,"Fehler",SUM(J15:J16)))</f>
        <v>0</v>
      </c>
    </row>
    <row r="17" spans="1:11" s="3" customFormat="1" ht="38.1" customHeight="1" x14ac:dyDescent="0.2">
      <c r="A17" s="310" t="s">
        <v>19</v>
      </c>
      <c r="B17" s="316"/>
      <c r="C17" s="317" t="s">
        <v>18</v>
      </c>
      <c r="D17" s="318"/>
      <c r="E17" s="30">
        <v>10</v>
      </c>
      <c r="F17" s="539"/>
      <c r="G17" s="540"/>
      <c r="H17" s="540"/>
      <c r="I17" s="541"/>
      <c r="J17" s="29"/>
      <c r="K17" s="28" t="str">
        <f>IF(J17&gt;E17,"Fehler","")</f>
        <v/>
      </c>
    </row>
    <row r="18" spans="1:11" s="3" customFormat="1" ht="39" customHeight="1" x14ac:dyDescent="0.2">
      <c r="A18" s="24"/>
      <c r="B18" s="23"/>
      <c r="C18" s="306" t="s">
        <v>17</v>
      </c>
      <c r="D18" s="307"/>
      <c r="E18" s="27">
        <v>10</v>
      </c>
      <c r="F18" s="542"/>
      <c r="G18" s="543"/>
      <c r="H18" s="543"/>
      <c r="I18" s="544"/>
      <c r="J18" s="26"/>
      <c r="K18" s="25" t="str">
        <f>IF(J18&gt;E18,"Fehler","")</f>
        <v/>
      </c>
    </row>
    <row r="19" spans="1:11" s="3" customFormat="1" ht="35.1" customHeight="1" x14ac:dyDescent="0.2">
      <c r="A19" s="24"/>
      <c r="B19" s="23"/>
      <c r="C19" s="306" t="s">
        <v>16</v>
      </c>
      <c r="D19" s="307"/>
      <c r="E19" s="27">
        <v>10</v>
      </c>
      <c r="F19" s="542"/>
      <c r="G19" s="543"/>
      <c r="H19" s="543"/>
      <c r="I19" s="544"/>
      <c r="J19" s="26"/>
      <c r="K19" s="25" t="str">
        <f>IF(J19&gt;E19,"Fehler","")</f>
        <v/>
      </c>
    </row>
    <row r="20" spans="1:11" s="3" customFormat="1" ht="35.1" customHeight="1" x14ac:dyDescent="0.2">
      <c r="A20" s="24"/>
      <c r="B20" s="23"/>
      <c r="C20" s="306" t="s">
        <v>15</v>
      </c>
      <c r="D20" s="307"/>
      <c r="E20" s="27">
        <v>10</v>
      </c>
      <c r="F20" s="542"/>
      <c r="G20" s="543"/>
      <c r="H20" s="543"/>
      <c r="I20" s="544"/>
      <c r="J20" s="26"/>
      <c r="K20" s="25" t="str">
        <f>IF(J20&gt;E20,"Fehler","")</f>
        <v/>
      </c>
    </row>
    <row r="21" spans="1:11" s="3" customFormat="1" ht="39.950000000000003" customHeight="1" thickBot="1" x14ac:dyDescent="0.25">
      <c r="A21" s="24"/>
      <c r="B21" s="23"/>
      <c r="C21" s="308" t="s">
        <v>14</v>
      </c>
      <c r="D21" s="309"/>
      <c r="E21" s="22">
        <v>10</v>
      </c>
      <c r="F21" s="536"/>
      <c r="G21" s="537"/>
      <c r="H21" s="537"/>
      <c r="I21" s="538"/>
      <c r="J21" s="21"/>
      <c r="K21" s="20">
        <f>IF(J17&gt;E17,"Fehler",IF(J18&gt;E18,"Fehler",IF(J19&gt;E19,"Fehler",IF(J20&gt;E20,"Fehler",IF(J21&gt;E21,"Fehler",SUM(J17:J21))))))</f>
        <v>0</v>
      </c>
    </row>
    <row r="22" spans="1:11" s="3" customFormat="1" ht="47.1" customHeight="1" thickBot="1" x14ac:dyDescent="0.25">
      <c r="A22" s="310" t="s">
        <v>13</v>
      </c>
      <c r="B22" s="316"/>
      <c r="C22" s="324" t="s">
        <v>12</v>
      </c>
      <c r="D22" s="324"/>
      <c r="E22" s="19">
        <v>10</v>
      </c>
      <c r="F22" s="545"/>
      <c r="G22" s="545"/>
      <c r="H22" s="545"/>
      <c r="I22" s="545"/>
      <c r="J22" s="18"/>
      <c r="K22" s="15">
        <f>IF(J22&gt;E22,"Fehler",SUM(J22))</f>
        <v>0</v>
      </c>
    </row>
    <row r="23" spans="1:11" s="3" customFormat="1" ht="39" customHeight="1" thickBot="1" x14ac:dyDescent="0.25">
      <c r="A23" s="328" t="s">
        <v>11</v>
      </c>
      <c r="B23" s="329"/>
      <c r="C23" s="325" t="s">
        <v>10</v>
      </c>
      <c r="D23" s="325"/>
      <c r="E23" s="17">
        <v>10</v>
      </c>
      <c r="F23" s="530"/>
      <c r="G23" s="530"/>
      <c r="H23" s="530"/>
      <c r="I23" s="530"/>
      <c r="J23" s="16"/>
      <c r="K23" s="15">
        <f>IF(J23&gt;E23,"Fehler",SUM(J23))</f>
        <v>0</v>
      </c>
    </row>
    <row r="24" spans="1:11" s="3" customFormat="1" ht="45.75" customHeight="1" thickBot="1" x14ac:dyDescent="0.25">
      <c r="A24" s="321" t="s">
        <v>9</v>
      </c>
      <c r="B24" s="322"/>
      <c r="C24" s="323"/>
      <c r="D24" s="13" t="s">
        <v>8</v>
      </c>
      <c r="E24" s="333" t="s">
        <v>7</v>
      </c>
      <c r="F24" s="323"/>
      <c r="G24" s="323"/>
      <c r="H24" s="14">
        <f>IF(K10="Fehler","Fehler",IF(K11="Fehler","Fehler",IF(K14="Fehler","Fehler",IF(K16="Fehler","Fehler",IF(K21="Fehler","Fehler",IF(K22="Fehler","Fehler",IF(K23="Fehler","Fehler",SUM(J10:J23))))))))</f>
        <v>0</v>
      </c>
      <c r="I24" s="13" t="s">
        <v>6</v>
      </c>
      <c r="J24" s="12" t="s">
        <v>5</v>
      </c>
      <c r="K24" s="11" t="str">
        <f>IF(H24="Fehler","Fehler",IF(SUM(K10:K23)=0,"",ROUND(SUM(((H24/100)*5)+1)*2,0)/2))</f>
        <v/>
      </c>
    </row>
    <row r="25" spans="1:11" s="3" customFormat="1" ht="16.5" customHeight="1" x14ac:dyDescent="0.2">
      <c r="A25" s="8" t="s">
        <v>4</v>
      </c>
      <c r="B25" s="330"/>
      <c r="C25" s="330"/>
      <c r="D25" s="330"/>
      <c r="E25" s="10"/>
      <c r="F25" s="9" t="s">
        <v>3</v>
      </c>
      <c r="G25" s="331"/>
      <c r="H25" s="332"/>
      <c r="I25" s="332"/>
      <c r="J25" s="332"/>
      <c r="K25" s="332"/>
    </row>
    <row r="26" spans="1:11" s="3" customFormat="1" ht="23.25" customHeight="1" x14ac:dyDescent="0.2">
      <c r="A26" s="8" t="s">
        <v>2</v>
      </c>
      <c r="B26" s="8"/>
      <c r="C26" s="8"/>
      <c r="D26" s="8"/>
      <c r="E26" s="7"/>
      <c r="F26" s="8" t="s">
        <v>1</v>
      </c>
      <c r="G26" s="8"/>
      <c r="H26" s="8"/>
      <c r="I26" s="8"/>
      <c r="J26" s="7"/>
      <c r="K26" s="7"/>
    </row>
    <row r="27" spans="1:11" s="3" customFormat="1" ht="15" customHeight="1" x14ac:dyDescent="0.2">
      <c r="A27" s="334"/>
      <c r="B27" s="334"/>
      <c r="C27" s="334"/>
      <c r="D27" s="334"/>
      <c r="E27" s="6"/>
      <c r="F27" s="334"/>
      <c r="G27" s="334"/>
      <c r="H27" s="334"/>
      <c r="I27" s="334"/>
      <c r="J27" s="334"/>
      <c r="K27" s="334"/>
    </row>
    <row r="28" spans="1:11" s="5" customFormat="1" ht="41.25" customHeight="1" x14ac:dyDescent="0.2">
      <c r="A28" s="319" t="s">
        <v>0</v>
      </c>
      <c r="B28" s="319"/>
      <c r="C28" s="320"/>
      <c r="D28" s="320"/>
      <c r="E28" s="320"/>
      <c r="F28" s="320"/>
      <c r="G28" s="320"/>
      <c r="H28" s="320"/>
      <c r="I28" s="320"/>
      <c r="J28" s="320"/>
      <c r="K28" s="320"/>
    </row>
    <row r="29" spans="1:11" s="3" customFormat="1" ht="36.75" customHeight="1" x14ac:dyDescent="0.2">
      <c r="E29" s="4"/>
      <c r="J29" s="4"/>
      <c r="K29" s="4"/>
    </row>
    <row r="30" spans="1:11" s="3" customFormat="1" x14ac:dyDescent="0.2">
      <c r="E30" s="4"/>
      <c r="J30" s="4"/>
      <c r="K30" s="4"/>
    </row>
    <row r="31" spans="1:11" s="3" customFormat="1" x14ac:dyDescent="0.2">
      <c r="E31" s="4"/>
      <c r="J31" s="4"/>
      <c r="K31" s="4"/>
    </row>
    <row r="32" spans="1:11" s="3" customFormat="1" x14ac:dyDescent="0.2">
      <c r="E32" s="4"/>
      <c r="J32" s="4"/>
      <c r="K32" s="4"/>
    </row>
    <row r="33" spans="5:11" s="3" customFormat="1" x14ac:dyDescent="0.2">
      <c r="E33" s="4"/>
      <c r="J33" s="4"/>
      <c r="K33" s="4"/>
    </row>
    <row r="34" spans="5:11" s="3" customFormat="1" x14ac:dyDescent="0.2">
      <c r="E34" s="4"/>
      <c r="J34" s="4"/>
      <c r="K34" s="4"/>
    </row>
    <row r="35" spans="5:11" s="3" customFormat="1" x14ac:dyDescent="0.2">
      <c r="E35" s="4"/>
      <c r="J35" s="4"/>
      <c r="K35" s="4"/>
    </row>
    <row r="36" spans="5:11" s="3" customFormat="1" x14ac:dyDescent="0.2">
      <c r="E36" s="4"/>
      <c r="J36" s="4"/>
      <c r="K36" s="4"/>
    </row>
    <row r="37" spans="5:11" s="3" customFormat="1" x14ac:dyDescent="0.2">
      <c r="E37" s="4"/>
      <c r="J37" s="4"/>
      <c r="K37" s="4"/>
    </row>
    <row r="38" spans="5:11" s="3" customFormat="1" x14ac:dyDescent="0.2">
      <c r="E38" s="4"/>
      <c r="J38" s="4"/>
      <c r="K38" s="4"/>
    </row>
    <row r="39" spans="5:11" s="3" customFormat="1" x14ac:dyDescent="0.2">
      <c r="E39" s="4"/>
      <c r="J39" s="4"/>
      <c r="K39" s="4"/>
    </row>
    <row r="40" spans="5:11" s="3" customFormat="1" x14ac:dyDescent="0.2">
      <c r="E40" s="4"/>
      <c r="J40" s="4"/>
      <c r="K40" s="4"/>
    </row>
    <row r="41" spans="5:11" s="3" customFormat="1" x14ac:dyDescent="0.2">
      <c r="E41" s="4"/>
      <c r="J41" s="4"/>
      <c r="K41" s="4"/>
    </row>
    <row r="42" spans="5:11" s="3" customFormat="1" x14ac:dyDescent="0.2">
      <c r="E42" s="4"/>
      <c r="J42" s="4"/>
      <c r="K42" s="4"/>
    </row>
    <row r="43" spans="5:11" s="3" customFormat="1" x14ac:dyDescent="0.2">
      <c r="E43" s="4"/>
      <c r="J43" s="4"/>
      <c r="K43" s="4"/>
    </row>
    <row r="44" spans="5:11" s="3" customFormat="1" x14ac:dyDescent="0.2">
      <c r="E44" s="4"/>
      <c r="J44" s="4"/>
      <c r="K44" s="4"/>
    </row>
    <row r="45" spans="5:11" s="3" customFormat="1" x14ac:dyDescent="0.2">
      <c r="E45" s="4"/>
      <c r="J45" s="4"/>
      <c r="K45" s="4"/>
    </row>
    <row r="46" spans="5:11" s="3" customFormat="1" x14ac:dyDescent="0.2">
      <c r="E46" s="4"/>
      <c r="J46" s="4"/>
      <c r="K46" s="4"/>
    </row>
    <row r="47" spans="5:11" s="3" customFormat="1" x14ac:dyDescent="0.2">
      <c r="E47" s="4"/>
      <c r="J47" s="4"/>
      <c r="K47" s="4"/>
    </row>
    <row r="48" spans="5:11" s="3" customFormat="1" x14ac:dyDescent="0.2">
      <c r="E48" s="4"/>
      <c r="J48" s="4"/>
      <c r="K48" s="4"/>
    </row>
    <row r="49" spans="5:11" s="3" customFormat="1" x14ac:dyDescent="0.2">
      <c r="E49" s="4"/>
      <c r="J49" s="4"/>
      <c r="K49" s="4"/>
    </row>
    <row r="50" spans="5:11" s="3" customFormat="1" x14ac:dyDescent="0.2">
      <c r="E50" s="4"/>
      <c r="J50" s="4"/>
      <c r="K50" s="4"/>
    </row>
    <row r="51" spans="5:11" s="3" customFormat="1" x14ac:dyDescent="0.2">
      <c r="E51" s="4"/>
      <c r="J51" s="4"/>
      <c r="K51" s="4"/>
    </row>
    <row r="52" spans="5:11" s="3" customFormat="1" x14ac:dyDescent="0.2">
      <c r="E52" s="4"/>
      <c r="J52" s="4"/>
      <c r="K52" s="4"/>
    </row>
    <row r="53" spans="5:11" s="3" customFormat="1" x14ac:dyDescent="0.2">
      <c r="E53" s="4"/>
      <c r="J53" s="4"/>
      <c r="K53" s="4"/>
    </row>
    <row r="54" spans="5:11" s="3" customFormat="1" x14ac:dyDescent="0.2">
      <c r="E54" s="4"/>
      <c r="J54" s="4"/>
      <c r="K54" s="4"/>
    </row>
    <row r="55" spans="5:11" s="3" customFormat="1" x14ac:dyDescent="0.2">
      <c r="E55" s="4"/>
      <c r="J55" s="4"/>
      <c r="K55" s="4"/>
    </row>
    <row r="56" spans="5:11" s="3" customFormat="1" x14ac:dyDescent="0.2">
      <c r="E56" s="4"/>
      <c r="J56" s="4"/>
      <c r="K56" s="4"/>
    </row>
    <row r="57" spans="5:11" s="3" customFormat="1" x14ac:dyDescent="0.2">
      <c r="E57" s="4"/>
      <c r="J57" s="4"/>
      <c r="K57" s="4"/>
    </row>
    <row r="58" spans="5:11" s="3" customFormat="1" x14ac:dyDescent="0.2">
      <c r="E58" s="4"/>
      <c r="J58" s="4"/>
      <c r="K58" s="4"/>
    </row>
    <row r="59" spans="5:11" s="3" customFormat="1" x14ac:dyDescent="0.2">
      <c r="E59" s="4"/>
      <c r="J59" s="4"/>
      <c r="K59" s="4"/>
    </row>
    <row r="60" spans="5:11" s="3" customFormat="1" x14ac:dyDescent="0.2">
      <c r="E60" s="4"/>
      <c r="J60" s="4"/>
      <c r="K60" s="4"/>
    </row>
    <row r="61" spans="5:11" s="3" customFormat="1" x14ac:dyDescent="0.2">
      <c r="E61" s="4"/>
      <c r="J61" s="4"/>
      <c r="K61" s="4"/>
    </row>
    <row r="62" spans="5:11" s="3" customFormat="1" x14ac:dyDescent="0.2">
      <c r="E62" s="4"/>
      <c r="J62" s="4"/>
      <c r="K62" s="4"/>
    </row>
    <row r="63" spans="5:11" s="3" customFormat="1" x14ac:dyDescent="0.2">
      <c r="E63" s="4"/>
      <c r="J63" s="4"/>
      <c r="K63" s="4"/>
    </row>
    <row r="64" spans="5:11" s="3" customFormat="1" x14ac:dyDescent="0.2">
      <c r="E64" s="4"/>
      <c r="J64" s="4"/>
      <c r="K64" s="4"/>
    </row>
    <row r="65" spans="1:11" s="3" customFormat="1" x14ac:dyDescent="0.2">
      <c r="E65" s="4"/>
      <c r="J65" s="4"/>
      <c r="K65" s="4"/>
    </row>
    <row r="66" spans="1:11" s="3" customFormat="1" x14ac:dyDescent="0.2">
      <c r="E66" s="4"/>
      <c r="J66" s="4"/>
      <c r="K66" s="4"/>
    </row>
    <row r="67" spans="1:11" s="3" customFormat="1" x14ac:dyDescent="0.2">
      <c r="E67" s="4"/>
      <c r="J67" s="4"/>
      <c r="K67" s="4"/>
    </row>
    <row r="68" spans="1:11" s="3" customFormat="1" x14ac:dyDescent="0.2">
      <c r="E68" s="4"/>
      <c r="J68" s="4"/>
      <c r="K68" s="4"/>
    </row>
    <row r="69" spans="1:11" s="3" customFormat="1" x14ac:dyDescent="0.2">
      <c r="E69" s="4"/>
      <c r="J69" s="4"/>
      <c r="K69" s="4"/>
    </row>
    <row r="70" spans="1:11" s="3" customFormat="1" x14ac:dyDescent="0.2">
      <c r="A70" s="1"/>
      <c r="B70" s="1"/>
      <c r="C70" s="1"/>
      <c r="D70" s="1"/>
      <c r="E70" s="2"/>
      <c r="F70" s="1"/>
      <c r="G70" s="1"/>
      <c r="H70" s="1"/>
      <c r="I70" s="1"/>
      <c r="J70" s="2"/>
      <c r="K70" s="2"/>
    </row>
  </sheetData>
  <sheetProtection algorithmName="SHA-512" hashValue="wjiUkj9P1jWVcJ+78SrfqjH5JtRkShw64/QzxTWCXRnI/AdcWlqlTxTxk3sBe9P2C1gV9gD2zTZqVv9HEaZVzg==" saltValue="7r7rFpFL3+LlNeWiirqk+g==" spinCount="100000" sheet="1" objects="1" scenarios="1" formatCells="0" formatColumns="0" formatRows="0" selectLockedCells="1" pivotTables="0"/>
  <mergeCells count="59">
    <mergeCell ref="A4:B4"/>
    <mergeCell ref="C4:K4"/>
    <mergeCell ref="A1:K1"/>
    <mergeCell ref="A2:B2"/>
    <mergeCell ref="C2:K2"/>
    <mergeCell ref="A3:B3"/>
    <mergeCell ref="C3:K3"/>
    <mergeCell ref="A5:B5"/>
    <mergeCell ref="C5:K5"/>
    <mergeCell ref="A6:B7"/>
    <mergeCell ref="H7:J7"/>
    <mergeCell ref="A8:B8"/>
    <mergeCell ref="C8:K8"/>
    <mergeCell ref="A9:B9"/>
    <mergeCell ref="C9:D9"/>
    <mergeCell ref="F9:I9"/>
    <mergeCell ref="A10:B10"/>
    <mergeCell ref="C10:D10"/>
    <mergeCell ref="F10:I10"/>
    <mergeCell ref="A11:B11"/>
    <mergeCell ref="C11:D11"/>
    <mergeCell ref="F11:I11"/>
    <mergeCell ref="A12:B14"/>
    <mergeCell ref="C12:D12"/>
    <mergeCell ref="F12:I12"/>
    <mergeCell ref="C13:D13"/>
    <mergeCell ref="F13:I13"/>
    <mergeCell ref="C14:D14"/>
    <mergeCell ref="F14:I14"/>
    <mergeCell ref="C19:D19"/>
    <mergeCell ref="F19:I19"/>
    <mergeCell ref="A15:B15"/>
    <mergeCell ref="C15:D15"/>
    <mergeCell ref="F15:I15"/>
    <mergeCell ref="A16:B16"/>
    <mergeCell ref="C16:D16"/>
    <mergeCell ref="F16:I16"/>
    <mergeCell ref="A17:B17"/>
    <mergeCell ref="C17:D17"/>
    <mergeCell ref="F17:I17"/>
    <mergeCell ref="C18:D18"/>
    <mergeCell ref="F18:I18"/>
    <mergeCell ref="C20:D20"/>
    <mergeCell ref="F20:I20"/>
    <mergeCell ref="C21:D21"/>
    <mergeCell ref="F21:I21"/>
    <mergeCell ref="A22:B22"/>
    <mergeCell ref="C22:D22"/>
    <mergeCell ref="F22:I22"/>
    <mergeCell ref="A27:D27"/>
    <mergeCell ref="F27:K27"/>
    <mergeCell ref="A28:K28"/>
    <mergeCell ref="A23:B23"/>
    <mergeCell ref="C23:D23"/>
    <mergeCell ref="F23:I23"/>
    <mergeCell ref="A24:C24"/>
    <mergeCell ref="E24:G24"/>
    <mergeCell ref="B25:D25"/>
    <mergeCell ref="G25:K25"/>
  </mergeCells>
  <pageMargins left="0.51181102362204722" right="0.23622047244094491" top="0.55118110236220474" bottom="0.15748031496062992" header="0.19685039370078741" footer="0"/>
  <pageSetup paperSize="9" scale="85" orientation="portrait" r:id="rId1"/>
  <headerFooter>
    <oddHeader>&amp;L&amp;6Plan de formation Forestier bûcheron CFC du 12.06.2019&amp;R&amp;6Annexe : Exigences relatives au dossier de formation</oddHeader>
    <oddFooter>&amp;L&amp;6Ortra Forêt Suisse / Codoc&amp;R&amp;6 4ème édition : 06.12.2023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Line="0" autoPict="0">
                <anchor moveWithCells="1">
                  <from>
                    <xdr:col>2</xdr:col>
                    <xdr:colOff>47625</xdr:colOff>
                    <xdr:row>5</xdr:row>
                    <xdr:rowOff>9525</xdr:rowOff>
                  </from>
                  <to>
                    <xdr:col>3</xdr:col>
                    <xdr:colOff>0</xdr:colOff>
                    <xdr:row>6</xdr:row>
                    <xdr:rowOff>0</xdr:rowOff>
                  </to>
                </anchor>
              </controlPr>
            </control>
          </mc:Choice>
        </mc:AlternateContent>
        <mc:AlternateContent xmlns:mc="http://schemas.openxmlformats.org/markup-compatibility/2006">
          <mc:Choice Requires="x14">
            <control shapeId="13314" r:id="rId5" name="Check Box 2">
              <controlPr defaultSize="0" autoLine="0" autoPict="0">
                <anchor moveWithCells="1">
                  <from>
                    <xdr:col>2</xdr:col>
                    <xdr:colOff>47625</xdr:colOff>
                    <xdr:row>5</xdr:row>
                    <xdr:rowOff>200025</xdr:rowOff>
                  </from>
                  <to>
                    <xdr:col>3</xdr:col>
                    <xdr:colOff>0</xdr:colOff>
                    <xdr:row>6</xdr:row>
                    <xdr:rowOff>161925</xdr:rowOff>
                  </to>
                </anchor>
              </controlPr>
            </control>
          </mc:Choice>
        </mc:AlternateContent>
        <mc:AlternateContent xmlns:mc="http://schemas.openxmlformats.org/markup-compatibility/2006">
          <mc:Choice Requires="x14">
            <control shapeId="13315" r:id="rId6" name="Check Box 3">
              <controlPr defaultSize="0" autoLine="0" autoPict="0">
                <anchor moveWithCells="1">
                  <from>
                    <xdr:col>4</xdr:col>
                    <xdr:colOff>47625</xdr:colOff>
                    <xdr:row>5</xdr:row>
                    <xdr:rowOff>9525</xdr:rowOff>
                  </from>
                  <to>
                    <xdr:col>4</xdr:col>
                    <xdr:colOff>390525</xdr:colOff>
                    <xdr:row>6</xdr:row>
                    <xdr:rowOff>0</xdr:rowOff>
                  </to>
                </anchor>
              </controlPr>
            </control>
          </mc:Choice>
        </mc:AlternateContent>
        <mc:AlternateContent xmlns:mc="http://schemas.openxmlformats.org/markup-compatibility/2006">
          <mc:Choice Requires="x14">
            <control shapeId="13316" r:id="rId7" name="Check Box 4">
              <controlPr defaultSize="0" autoLine="0" autoPict="0">
                <anchor moveWithCells="1">
                  <from>
                    <xdr:col>4</xdr:col>
                    <xdr:colOff>47625</xdr:colOff>
                    <xdr:row>5</xdr:row>
                    <xdr:rowOff>200025</xdr:rowOff>
                  </from>
                  <to>
                    <xdr:col>4</xdr:col>
                    <xdr:colOff>390525</xdr:colOff>
                    <xdr:row>6</xdr:row>
                    <xdr:rowOff>161925</xdr:rowOff>
                  </to>
                </anchor>
              </controlPr>
            </control>
          </mc:Choice>
        </mc:AlternateContent>
        <mc:AlternateContent xmlns:mc="http://schemas.openxmlformats.org/markup-compatibility/2006">
          <mc:Choice Requires="x14">
            <control shapeId="13317" r:id="rId8" name="Check Box 5">
              <controlPr defaultSize="0" autoLine="0" autoPict="0">
                <anchor moveWithCells="1">
                  <from>
                    <xdr:col>7</xdr:col>
                    <xdr:colOff>47625</xdr:colOff>
                    <xdr:row>5</xdr:row>
                    <xdr:rowOff>28575</xdr:rowOff>
                  </from>
                  <to>
                    <xdr:col>7</xdr:col>
                    <xdr:colOff>390525</xdr:colOff>
                    <xdr:row>6</xdr:row>
                    <xdr:rowOff>9525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A4A88-D27F-41AC-A69B-1B97A27CB26A}">
  <sheetPr>
    <tabColor rgb="FF7030A0"/>
  </sheetPr>
  <dimension ref="A1:K36"/>
  <sheetViews>
    <sheetView zoomScaleNormal="100" workbookViewId="0">
      <selection activeCell="G26" sqref="G26:J29"/>
    </sheetView>
  </sheetViews>
  <sheetFormatPr baseColWidth="10" defaultRowHeight="12.75" x14ac:dyDescent="0.2"/>
  <cols>
    <col min="1" max="1" width="4.7109375" style="396" customWidth="1"/>
    <col min="2" max="2" width="14.85546875" style="396" customWidth="1"/>
    <col min="3" max="3" width="12.5703125" style="396" customWidth="1"/>
    <col min="4" max="6" width="8.7109375" style="396" customWidth="1"/>
    <col min="7" max="7" width="7.140625" style="396" bestFit="1" customWidth="1"/>
    <col min="8" max="8" width="3.28515625" style="396" customWidth="1"/>
    <col min="9" max="9" width="0.140625" style="396" hidden="1" customWidth="1"/>
    <col min="10" max="10" width="28.7109375" style="396" customWidth="1"/>
    <col min="11" max="11" width="5.140625" style="396" customWidth="1"/>
    <col min="12" max="12" width="24.28515625" style="396" customWidth="1"/>
    <col min="13" max="16384" width="11.42578125" style="396"/>
  </cols>
  <sheetData>
    <row r="1" spans="1:11" ht="24" thickBot="1" x14ac:dyDescent="0.25">
      <c r="A1" s="487" t="s">
        <v>204</v>
      </c>
      <c r="B1" s="486"/>
      <c r="C1" s="485"/>
      <c r="D1" s="485"/>
      <c r="E1" s="485"/>
      <c r="F1" s="485"/>
      <c r="G1" s="485"/>
      <c r="H1" s="485"/>
      <c r="I1" s="485"/>
      <c r="J1" s="484"/>
    </row>
    <row r="2" spans="1:11" ht="24.75" customHeight="1" x14ac:dyDescent="0.2">
      <c r="A2" s="483" t="s">
        <v>44</v>
      </c>
      <c r="B2" s="482"/>
      <c r="C2" s="179" t="str">
        <f>IF('1 sem a'!C2="","",'1 sem a'!C2:K2)</f>
        <v/>
      </c>
      <c r="D2" s="180"/>
      <c r="E2" s="180"/>
      <c r="F2" s="180"/>
      <c r="G2" s="180"/>
      <c r="H2" s="180"/>
      <c r="I2" s="180"/>
      <c r="J2" s="181"/>
      <c r="K2" s="479"/>
    </row>
    <row r="3" spans="1:11" ht="24.75" customHeight="1" x14ac:dyDescent="0.2">
      <c r="A3" s="481" t="s">
        <v>62</v>
      </c>
      <c r="B3" s="480"/>
      <c r="C3" s="184" t="str">
        <f>IF('1 sem a'!C3="","",'1 sem a'!C3:K3)</f>
        <v/>
      </c>
      <c r="D3" s="185"/>
      <c r="E3" s="185"/>
      <c r="F3" s="185"/>
      <c r="G3" s="185"/>
      <c r="H3" s="185"/>
      <c r="I3" s="185"/>
      <c r="J3" s="186"/>
      <c r="K3" s="479"/>
    </row>
    <row r="4" spans="1:11" ht="24.75" customHeight="1" x14ac:dyDescent="0.2">
      <c r="A4" s="481" t="s">
        <v>42</v>
      </c>
      <c r="B4" s="480"/>
      <c r="C4" s="184" t="str">
        <f>IF('1 sem a'!C4="","",'1 sem a'!C4:K4)</f>
        <v/>
      </c>
      <c r="D4" s="185"/>
      <c r="E4" s="185"/>
      <c r="F4" s="185"/>
      <c r="G4" s="185"/>
      <c r="H4" s="185"/>
      <c r="I4" s="185"/>
      <c r="J4" s="186"/>
      <c r="K4" s="479"/>
    </row>
    <row r="5" spans="1:11" ht="24.75" customHeight="1" thickBot="1" x14ac:dyDescent="0.25">
      <c r="A5" s="478" t="s">
        <v>62</v>
      </c>
      <c r="B5" s="477"/>
      <c r="C5" s="476" t="s">
        <v>159</v>
      </c>
      <c r="D5" s="474"/>
      <c r="E5" s="474"/>
      <c r="F5" s="474"/>
      <c r="G5" s="475" t="s">
        <v>158</v>
      </c>
      <c r="H5" s="474"/>
      <c r="I5" s="474"/>
      <c r="J5" s="473"/>
      <c r="K5" s="472"/>
    </row>
    <row r="6" spans="1:11" ht="13.5" thickBot="1" x14ac:dyDescent="0.25">
      <c r="A6" s="471" t="s">
        <v>165</v>
      </c>
      <c r="B6" s="471"/>
      <c r="C6" s="469"/>
      <c r="D6" s="469"/>
      <c r="E6" s="470"/>
      <c r="F6" s="469"/>
      <c r="G6" s="469"/>
      <c r="H6" s="469"/>
      <c r="I6" s="468"/>
      <c r="J6" s="408"/>
    </row>
    <row r="7" spans="1:11" x14ac:dyDescent="0.2">
      <c r="A7" s="467" t="s">
        <v>164</v>
      </c>
      <c r="B7" s="466"/>
      <c r="C7" s="465" t="s">
        <v>199</v>
      </c>
      <c r="D7" s="464"/>
      <c r="E7" s="464"/>
      <c r="F7" s="464"/>
      <c r="G7" s="464"/>
      <c r="H7" s="464"/>
      <c r="I7" s="464"/>
      <c r="J7" s="463" t="s">
        <v>200</v>
      </c>
    </row>
    <row r="8" spans="1:11" x14ac:dyDescent="0.2">
      <c r="A8" s="459" t="s">
        <v>157</v>
      </c>
      <c r="B8" s="458"/>
      <c r="C8" s="462" t="s">
        <v>160</v>
      </c>
      <c r="D8" s="461"/>
      <c r="E8" s="461"/>
      <c r="F8" s="461"/>
      <c r="G8" s="461"/>
      <c r="H8" s="461"/>
      <c r="I8" s="461"/>
      <c r="J8" s="460">
        <v>6</v>
      </c>
    </row>
    <row r="9" spans="1:11" x14ac:dyDescent="0.2">
      <c r="A9" s="459" t="s">
        <v>156</v>
      </c>
      <c r="B9" s="458"/>
      <c r="C9" s="462" t="s">
        <v>161</v>
      </c>
      <c r="D9" s="461"/>
      <c r="E9" s="461"/>
      <c r="F9" s="461"/>
      <c r="G9" s="461"/>
      <c r="H9" s="461"/>
      <c r="I9" s="461"/>
      <c r="J9" s="460">
        <v>5</v>
      </c>
    </row>
    <row r="10" spans="1:11" x14ac:dyDescent="0.2">
      <c r="A10" s="459" t="s">
        <v>155</v>
      </c>
      <c r="B10" s="458"/>
      <c r="C10" s="462" t="s">
        <v>162</v>
      </c>
      <c r="D10" s="461"/>
      <c r="E10" s="461"/>
      <c r="F10" s="461"/>
      <c r="G10" s="461"/>
      <c r="H10" s="461"/>
      <c r="I10" s="461"/>
      <c r="J10" s="460">
        <v>4</v>
      </c>
    </row>
    <row r="11" spans="1:11" ht="13.5" thickBot="1" x14ac:dyDescent="0.25">
      <c r="A11" s="459" t="s">
        <v>154</v>
      </c>
      <c r="B11" s="458"/>
      <c r="C11" s="457" t="s">
        <v>163</v>
      </c>
      <c r="D11" s="456"/>
      <c r="E11" s="456"/>
      <c r="F11" s="456"/>
      <c r="G11" s="456"/>
      <c r="H11" s="456"/>
      <c r="I11" s="456"/>
      <c r="J11" s="455">
        <v>3</v>
      </c>
    </row>
    <row r="12" spans="1:11" ht="27" customHeight="1" thickBot="1" x14ac:dyDescent="0.25">
      <c r="A12" s="228" t="s">
        <v>201</v>
      </c>
      <c r="B12" s="228"/>
      <c r="C12" s="454"/>
      <c r="D12" s="454"/>
      <c r="E12" s="454"/>
      <c r="F12" s="454"/>
      <c r="G12" s="454"/>
      <c r="H12" s="454"/>
      <c r="I12" s="454"/>
      <c r="J12" s="454"/>
    </row>
    <row r="13" spans="1:11" ht="25.5" x14ac:dyDescent="0.2">
      <c r="A13" s="453" t="s">
        <v>166</v>
      </c>
      <c r="B13" s="452"/>
      <c r="C13" s="451"/>
      <c r="D13" s="488" t="s">
        <v>174</v>
      </c>
      <c r="E13" s="450" t="s">
        <v>175</v>
      </c>
      <c r="F13" s="450" t="s">
        <v>176</v>
      </c>
      <c r="G13" s="449" t="s">
        <v>177</v>
      </c>
      <c r="H13" s="449"/>
      <c r="I13" s="448"/>
      <c r="J13" s="447"/>
    </row>
    <row r="14" spans="1:11" ht="24.75" customHeight="1" x14ac:dyDescent="0.2">
      <c r="A14" s="444" t="s">
        <v>167</v>
      </c>
      <c r="B14" s="433"/>
      <c r="C14" s="432"/>
      <c r="D14" s="446"/>
      <c r="E14" s="445">
        <v>3</v>
      </c>
      <c r="F14" s="442" t="str">
        <f>IF(D14="","",IF(D14&gt;6,"Fehler",SUM(D14*E14)))</f>
        <v/>
      </c>
      <c r="G14" s="511"/>
      <c r="H14" s="511"/>
      <c r="I14" s="511"/>
      <c r="J14" s="512"/>
    </row>
    <row r="15" spans="1:11" ht="24.75" customHeight="1" x14ac:dyDescent="0.2">
      <c r="A15" s="444" t="s">
        <v>168</v>
      </c>
      <c r="B15" s="433"/>
      <c r="C15" s="432"/>
      <c r="D15" s="446"/>
      <c r="E15" s="445">
        <v>1</v>
      </c>
      <c r="F15" s="442" t="str">
        <f>IF(D15="","",IF(D15&gt;6,"Fehler",SUM(D15*E15)))</f>
        <v/>
      </c>
      <c r="G15" s="511"/>
      <c r="H15" s="511"/>
      <c r="I15" s="511"/>
      <c r="J15" s="512"/>
    </row>
    <row r="16" spans="1:11" ht="24.75" customHeight="1" x14ac:dyDescent="0.2">
      <c r="A16" s="444" t="s">
        <v>169</v>
      </c>
      <c r="B16" s="433"/>
      <c r="C16" s="432"/>
      <c r="D16" s="446"/>
      <c r="E16" s="445">
        <v>1</v>
      </c>
      <c r="F16" s="442" t="str">
        <f>IF(D16="","",IF(D16&gt;6,"Fehler",SUM(D16*E16)))</f>
        <v/>
      </c>
      <c r="G16" s="511"/>
      <c r="H16" s="511"/>
      <c r="I16" s="511"/>
      <c r="J16" s="512"/>
    </row>
    <row r="17" spans="1:10" ht="24.75" customHeight="1" x14ac:dyDescent="0.2">
      <c r="A17" s="444" t="s">
        <v>170</v>
      </c>
      <c r="B17" s="433"/>
      <c r="C17" s="432"/>
      <c r="D17" s="446"/>
      <c r="E17" s="445">
        <v>1</v>
      </c>
      <c r="F17" s="442" t="str">
        <f>IF(D17="","",IF(D17&gt;6,"Fehler",SUM(D17*E17)))</f>
        <v/>
      </c>
      <c r="G17" s="511"/>
      <c r="H17" s="511"/>
      <c r="I17" s="511"/>
      <c r="J17" s="512"/>
    </row>
    <row r="18" spans="1:10" ht="24.75" customHeight="1" thickBot="1" x14ac:dyDescent="0.25">
      <c r="A18" s="444" t="s">
        <v>171</v>
      </c>
      <c r="B18" s="433"/>
      <c r="C18" s="432"/>
      <c r="D18" s="442" t="str">
        <f>'[1]Sem. 1 -5'!E21</f>
        <v/>
      </c>
      <c r="E18" s="443">
        <v>3</v>
      </c>
      <c r="F18" s="442" t="str">
        <f>IF(D18="","",IF(D18&gt;6,"Fehler",SUM(D18*E18)))</f>
        <v/>
      </c>
      <c r="G18" s="513"/>
      <c r="H18" s="513"/>
      <c r="I18" s="513"/>
      <c r="J18" s="514"/>
    </row>
    <row r="19" spans="1:10" x14ac:dyDescent="0.2">
      <c r="A19" s="441" t="s">
        <v>197</v>
      </c>
      <c r="B19" s="441"/>
      <c r="C19" s="441"/>
      <c r="D19" s="441"/>
      <c r="E19" s="441"/>
      <c r="F19" s="441"/>
      <c r="G19" s="441"/>
      <c r="H19" s="441"/>
      <c r="I19" s="441"/>
      <c r="J19" s="441"/>
    </row>
    <row r="20" spans="1:10" ht="15" customHeight="1" thickBot="1" x14ac:dyDescent="0.25">
      <c r="A20" s="440" t="s">
        <v>172</v>
      </c>
      <c r="B20" s="440"/>
      <c r="C20" s="440"/>
      <c r="D20" s="440"/>
      <c r="E20" s="440"/>
      <c r="F20" s="440"/>
      <c r="G20" s="440"/>
      <c r="H20" s="440"/>
      <c r="I20" s="440"/>
      <c r="J20" s="440"/>
    </row>
    <row r="21" spans="1:10" x14ac:dyDescent="0.2">
      <c r="A21" s="439" t="s">
        <v>178</v>
      </c>
      <c r="B21" s="438"/>
      <c r="C21" s="438"/>
      <c r="D21" s="438"/>
      <c r="E21" s="438"/>
      <c r="F21" s="438"/>
      <c r="G21" s="438"/>
      <c r="H21" s="437"/>
      <c r="I21" s="436" t="s">
        <v>153</v>
      </c>
      <c r="J21" s="435" t="str">
        <f>IF(SUM(F14:F18)=0,"",SUM(F14:F18))</f>
        <v/>
      </c>
    </row>
    <row r="22" spans="1:10" x14ac:dyDescent="0.2">
      <c r="A22" s="434" t="s">
        <v>179</v>
      </c>
      <c r="B22" s="433"/>
      <c r="C22" s="433"/>
      <c r="D22" s="433"/>
      <c r="E22" s="433"/>
      <c r="F22" s="433"/>
      <c r="G22" s="433"/>
      <c r="H22" s="432"/>
      <c r="I22" s="431" t="s">
        <v>153</v>
      </c>
      <c r="J22" s="430" t="str">
        <f>IF(J21="","",SUM(J21/9))</f>
        <v/>
      </c>
    </row>
    <row r="23" spans="1:10" ht="13.5" thickBot="1" x14ac:dyDescent="0.25">
      <c r="A23" s="429" t="s">
        <v>173</v>
      </c>
      <c r="B23" s="428"/>
      <c r="C23" s="428"/>
      <c r="D23" s="428"/>
      <c r="E23" s="428"/>
      <c r="F23" s="428"/>
      <c r="G23" s="428"/>
      <c r="H23" s="427"/>
      <c r="I23" s="426" t="s">
        <v>153</v>
      </c>
      <c r="J23" s="425" t="str">
        <f>IF(J21="","",ROUND((J22)*2,0)/2)</f>
        <v/>
      </c>
    </row>
    <row r="24" spans="1:10" ht="15" x14ac:dyDescent="0.25">
      <c r="A24" s="424" t="s">
        <v>180</v>
      </c>
      <c r="B24" s="424"/>
      <c r="C24" s="424"/>
      <c r="D24" s="424"/>
      <c r="E24" s="423"/>
      <c r="F24" s="423"/>
      <c r="G24" s="423"/>
      <c r="H24" s="423"/>
      <c r="I24" s="423"/>
      <c r="J24" s="423"/>
    </row>
    <row r="25" spans="1:10" ht="42" customHeight="1" x14ac:dyDescent="0.2">
      <c r="A25" s="221" t="s">
        <v>202</v>
      </c>
      <c r="B25" s="221"/>
      <c r="C25" s="221"/>
      <c r="D25" s="221"/>
      <c r="E25" s="221"/>
      <c r="F25" s="221"/>
      <c r="G25" s="221"/>
      <c r="H25" s="221"/>
      <c r="I25" s="221"/>
      <c r="J25" s="221"/>
    </row>
    <row r="26" spans="1:10" ht="30" customHeight="1" x14ac:dyDescent="0.2">
      <c r="A26" s="409" t="s">
        <v>4</v>
      </c>
      <c r="B26" s="415" t="str">
        <f>IF('[1]1. Sem. a'!$B$24="","",'[1]1. Sem. a'!$B$24:$D$24)</f>
        <v/>
      </c>
      <c r="C26" s="415"/>
      <c r="D26" s="415"/>
      <c r="E26" s="415"/>
      <c r="F26" s="422" t="s">
        <v>181</v>
      </c>
      <c r="G26" s="421"/>
      <c r="H26" s="420"/>
      <c r="I26" s="420"/>
      <c r="J26" s="420"/>
    </row>
    <row r="27" spans="1:10" ht="30" customHeight="1" x14ac:dyDescent="0.2">
      <c r="A27" s="409" t="s">
        <v>184</v>
      </c>
      <c r="B27" s="409"/>
      <c r="C27" s="409"/>
      <c r="D27" s="409"/>
      <c r="E27" s="419"/>
      <c r="F27" s="409"/>
      <c r="G27" s="418"/>
      <c r="H27" s="417"/>
      <c r="I27" s="417"/>
      <c r="J27" s="417"/>
    </row>
    <row r="28" spans="1:10" ht="30" customHeight="1" x14ac:dyDescent="0.2">
      <c r="A28" s="409" t="s">
        <v>182</v>
      </c>
      <c r="B28" s="409"/>
      <c r="C28" s="408"/>
      <c r="D28" s="408"/>
      <c r="E28" s="416"/>
      <c r="F28" s="408"/>
      <c r="G28" s="413"/>
      <c r="H28" s="412"/>
      <c r="I28" s="412"/>
      <c r="J28" s="412"/>
    </row>
    <row r="29" spans="1:10" ht="30" customHeight="1" x14ac:dyDescent="0.2">
      <c r="A29" s="415" t="s">
        <v>183</v>
      </c>
      <c r="B29" s="415"/>
      <c r="C29" s="414"/>
      <c r="D29" s="414"/>
      <c r="E29" s="414"/>
      <c r="F29" s="414"/>
      <c r="G29" s="413"/>
      <c r="H29" s="412"/>
      <c r="I29" s="412"/>
      <c r="J29" s="412"/>
    </row>
    <row r="30" spans="1:10" ht="27.75" customHeight="1" x14ac:dyDescent="0.2">
      <c r="A30" s="411" t="s">
        <v>185</v>
      </c>
      <c r="B30" s="411"/>
      <c r="C30" s="408"/>
      <c r="D30" s="409"/>
      <c r="E30" s="409"/>
      <c r="F30" s="408"/>
      <c r="G30" s="410"/>
      <c r="H30" s="410"/>
      <c r="I30" s="409"/>
      <c r="J30" s="408"/>
    </row>
    <row r="31" spans="1:10" ht="62.25" customHeight="1" thickBot="1" x14ac:dyDescent="0.25">
      <c r="A31" s="221" t="s">
        <v>186</v>
      </c>
      <c r="B31" s="221"/>
      <c r="C31" s="221"/>
      <c r="D31" s="221"/>
      <c r="E31" s="221"/>
      <c r="F31" s="221"/>
      <c r="G31" s="221"/>
      <c r="H31" s="221"/>
      <c r="I31" s="221"/>
      <c r="J31" s="221"/>
    </row>
    <row r="32" spans="1:10" ht="28.5" customHeight="1" x14ac:dyDescent="0.2">
      <c r="A32" s="292" t="s">
        <v>187</v>
      </c>
      <c r="B32" s="407"/>
      <c r="C32" s="142"/>
      <c r="D32" s="406" t="s">
        <v>188</v>
      </c>
      <c r="E32" s="405"/>
      <c r="F32" s="405"/>
      <c r="G32" s="405"/>
      <c r="H32" s="405"/>
      <c r="I32" s="405"/>
      <c r="J32" s="404"/>
    </row>
    <row r="33" spans="1:10" ht="12.75" customHeight="1" x14ac:dyDescent="0.2">
      <c r="A33" s="505"/>
      <c r="B33" s="506"/>
      <c r="C33" s="507"/>
      <c r="D33" s="491" t="s">
        <v>192</v>
      </c>
      <c r="E33" s="492"/>
      <c r="F33" s="495" t="s">
        <v>189</v>
      </c>
      <c r="G33" s="496"/>
      <c r="H33" s="489"/>
      <c r="I33" s="490"/>
      <c r="J33" s="403" t="s">
        <v>190</v>
      </c>
    </row>
    <row r="34" spans="1:10" ht="12.75" customHeight="1" x14ac:dyDescent="0.2">
      <c r="A34" s="505"/>
      <c r="B34" s="506"/>
      <c r="C34" s="507"/>
      <c r="D34" s="493" t="s">
        <v>193</v>
      </c>
      <c r="E34" s="494"/>
      <c r="F34" s="497" t="s">
        <v>189</v>
      </c>
      <c r="G34" s="402"/>
      <c r="H34" s="498"/>
      <c r="I34" s="499"/>
      <c r="J34" s="403" t="s">
        <v>191</v>
      </c>
    </row>
    <row r="35" spans="1:10" ht="12.75" customHeight="1" x14ac:dyDescent="0.2">
      <c r="A35" s="505"/>
      <c r="B35" s="506"/>
      <c r="C35" s="507"/>
      <c r="D35" s="493" t="s">
        <v>194</v>
      </c>
      <c r="E35" s="494"/>
      <c r="F35" s="497" t="s">
        <v>189</v>
      </c>
      <c r="G35" s="402"/>
      <c r="H35" s="498"/>
      <c r="I35" s="499"/>
      <c r="J35" s="403"/>
    </row>
    <row r="36" spans="1:10" ht="13.5" thickBot="1" x14ac:dyDescent="0.25">
      <c r="A36" s="508"/>
      <c r="B36" s="509"/>
      <c r="C36" s="510"/>
      <c r="D36" s="401"/>
      <c r="E36" s="398"/>
      <c r="F36" s="400"/>
      <c r="G36" s="399"/>
      <c r="H36" s="500"/>
      <c r="I36" s="398"/>
      <c r="J36" s="397"/>
    </row>
  </sheetData>
  <sheetProtection algorithmName="SHA-512" hashValue="UUFOyC9Xq8O850ri0NZFDNpvqA9DaJdO+SD5HLqJnFhqwweSmJW7XT2vqtkmLhLB9UgJLWNgLUgQK9PqFjLuhw==" saltValue="2wG6tjp+iA/rsG2ztFbhZQ==" spinCount="100000" sheet="1" objects="1" scenarios="1" formatCells="0" formatColumns="0" formatRows="0" selectLockedCells="1" pivotTables="0"/>
  <mergeCells count="61">
    <mergeCell ref="A35:C35"/>
    <mergeCell ref="D35:E35"/>
    <mergeCell ref="H35:I35"/>
    <mergeCell ref="A36:C36"/>
    <mergeCell ref="A33:C33"/>
    <mergeCell ref="D33:E33"/>
    <mergeCell ref="H33:I33"/>
    <mergeCell ref="A34:C34"/>
    <mergeCell ref="D34:E34"/>
    <mergeCell ref="H34:I34"/>
    <mergeCell ref="G28:J28"/>
    <mergeCell ref="A29:F29"/>
    <mergeCell ref="G29:J29"/>
    <mergeCell ref="A30:B30"/>
    <mergeCell ref="A31:J31"/>
    <mergeCell ref="A32:C32"/>
    <mergeCell ref="D32:J32"/>
    <mergeCell ref="A23:H23"/>
    <mergeCell ref="A24:D24"/>
    <mergeCell ref="A25:J25"/>
    <mergeCell ref="B26:E26"/>
    <mergeCell ref="G26:J26"/>
    <mergeCell ref="G27:J27"/>
    <mergeCell ref="A18:C18"/>
    <mergeCell ref="G18:J18"/>
    <mergeCell ref="A19:J19"/>
    <mergeCell ref="A20:J20"/>
    <mergeCell ref="A21:H21"/>
    <mergeCell ref="A22:H22"/>
    <mergeCell ref="A15:C15"/>
    <mergeCell ref="G15:J15"/>
    <mergeCell ref="A16:C16"/>
    <mergeCell ref="G16:J16"/>
    <mergeCell ref="A17:C17"/>
    <mergeCell ref="G17:J17"/>
    <mergeCell ref="A11:B11"/>
    <mergeCell ref="C11:I11"/>
    <mergeCell ref="A12:J12"/>
    <mergeCell ref="A13:C13"/>
    <mergeCell ref="G13:J13"/>
    <mergeCell ref="A14:C14"/>
    <mergeCell ref="G14:J14"/>
    <mergeCell ref="A8:B8"/>
    <mergeCell ref="C8:I8"/>
    <mergeCell ref="A9:B9"/>
    <mergeCell ref="C9:I9"/>
    <mergeCell ref="A10:B10"/>
    <mergeCell ref="C10:I10"/>
    <mergeCell ref="A5:B5"/>
    <mergeCell ref="D5:F5"/>
    <mergeCell ref="H5:J5"/>
    <mergeCell ref="A6:B6"/>
    <mergeCell ref="A7:B7"/>
    <mergeCell ref="C7:I7"/>
    <mergeCell ref="A1:J1"/>
    <mergeCell ref="A2:B2"/>
    <mergeCell ref="C2:J2"/>
    <mergeCell ref="A3:B3"/>
    <mergeCell ref="C3:J3"/>
    <mergeCell ref="A4:B4"/>
    <mergeCell ref="C4:J4"/>
  </mergeCells>
  <pageMargins left="0.78740157480314965" right="0.78740157480314965" top="0.55118110236220474" bottom="0.98425196850393704" header="0.51181102362204722" footer="0.51181102362204722"/>
  <pageSetup paperSize="9" scale="75"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18213-DFB4-41F7-96BA-26E8F73BF9D1}">
  <sheetPr>
    <tabColor theme="0"/>
  </sheetPr>
  <dimension ref="A1:I110"/>
  <sheetViews>
    <sheetView showGridLines="0" zoomScale="80" zoomScaleNormal="80" workbookViewId="0">
      <selection activeCell="H9" sqref="H9"/>
    </sheetView>
  </sheetViews>
  <sheetFormatPr baseColWidth="10" defaultRowHeight="12.75" x14ac:dyDescent="0.2"/>
  <cols>
    <col min="1" max="1" width="5.7109375" style="46" customWidth="1"/>
    <col min="2" max="2" width="12.7109375" style="46" customWidth="1"/>
    <col min="3" max="3" width="10.7109375" style="47" customWidth="1"/>
    <col min="4" max="4" width="10.7109375" style="46" customWidth="1"/>
    <col min="5" max="5" width="10.7109375" style="47" customWidth="1"/>
    <col min="6" max="9" width="10.7109375" style="46" customWidth="1"/>
    <col min="10" max="16384" width="11.42578125" style="46"/>
  </cols>
  <sheetData>
    <row r="1" spans="1:9" s="37" customFormat="1" ht="51" customHeight="1" thickBot="1" x14ac:dyDescent="0.25">
      <c r="A1" s="173" t="s">
        <v>61</v>
      </c>
      <c r="B1" s="174"/>
      <c r="C1" s="175"/>
      <c r="D1" s="175"/>
      <c r="E1" s="175"/>
      <c r="F1" s="175"/>
      <c r="G1" s="175"/>
      <c r="H1" s="175"/>
      <c r="I1" s="176"/>
    </row>
    <row r="2" spans="1:9" s="37" customFormat="1" ht="24.75" customHeight="1" x14ac:dyDescent="0.2">
      <c r="A2" s="177" t="s">
        <v>44</v>
      </c>
      <c r="B2" s="178"/>
      <c r="C2" s="179" t="str">
        <f>IF('1 sem a'!C2="","",'1 sem a'!C2:K2)</f>
        <v/>
      </c>
      <c r="D2" s="180"/>
      <c r="E2" s="180"/>
      <c r="F2" s="180"/>
      <c r="G2" s="180"/>
      <c r="H2" s="180"/>
      <c r="I2" s="181"/>
    </row>
    <row r="3" spans="1:9" s="37" customFormat="1" ht="24.75" customHeight="1" x14ac:dyDescent="0.2">
      <c r="A3" s="182" t="s">
        <v>62</v>
      </c>
      <c r="B3" s="183"/>
      <c r="C3" s="184" t="str">
        <f>IF('1 sem a'!C3="","",'1 sem a'!C3:K3)</f>
        <v/>
      </c>
      <c r="D3" s="185"/>
      <c r="E3" s="185"/>
      <c r="F3" s="185"/>
      <c r="G3" s="185"/>
      <c r="H3" s="185"/>
      <c r="I3" s="186"/>
    </row>
    <row r="4" spans="1:9" s="37" customFormat="1" ht="24.75" customHeight="1" thickBot="1" x14ac:dyDescent="0.25">
      <c r="A4" s="168" t="s">
        <v>42</v>
      </c>
      <c r="B4" s="169"/>
      <c r="C4" s="170" t="str">
        <f>IF('1 sem a'!C4="","",'1 sem a'!C4:K4)</f>
        <v/>
      </c>
      <c r="D4" s="171"/>
      <c r="E4" s="171"/>
      <c r="F4" s="171"/>
      <c r="G4" s="171"/>
      <c r="H4" s="171"/>
      <c r="I4" s="172"/>
    </row>
    <row r="5" spans="1:9" s="37" customFormat="1" ht="20.100000000000001" customHeight="1" thickBot="1" x14ac:dyDescent="0.25">
      <c r="A5" s="38"/>
      <c r="B5" s="38"/>
      <c r="C5" s="39"/>
      <c r="D5" s="40"/>
      <c r="E5" s="41"/>
      <c r="F5" s="40"/>
      <c r="G5" s="40"/>
      <c r="H5" s="40"/>
      <c r="I5" s="40"/>
    </row>
    <row r="6" spans="1:9" s="37" customFormat="1" ht="24.75" customHeight="1" x14ac:dyDescent="0.2">
      <c r="A6" s="147" t="s">
        <v>63</v>
      </c>
      <c r="B6" s="148"/>
      <c r="C6" s="149"/>
      <c r="D6" s="149"/>
      <c r="E6" s="149"/>
      <c r="F6" s="149"/>
      <c r="G6" s="149"/>
      <c r="H6" s="149"/>
      <c r="I6" s="150"/>
    </row>
    <row r="7" spans="1:9" s="37" customFormat="1" ht="20.100000000000001" customHeight="1" x14ac:dyDescent="0.2">
      <c r="A7" s="151" t="s">
        <v>66</v>
      </c>
      <c r="B7" s="152"/>
      <c r="C7" s="153"/>
      <c r="D7" s="154" t="s">
        <v>64</v>
      </c>
      <c r="E7" s="155" t="s">
        <v>65</v>
      </c>
      <c r="F7" s="157" t="s">
        <v>73</v>
      </c>
      <c r="G7" s="158"/>
      <c r="H7" s="159" t="s">
        <v>64</v>
      </c>
      <c r="I7" s="161" t="s">
        <v>65</v>
      </c>
    </row>
    <row r="8" spans="1:9" s="37" customFormat="1" ht="20.100000000000001" customHeight="1" thickBot="1" x14ac:dyDescent="0.25">
      <c r="A8" s="163" t="s">
        <v>67</v>
      </c>
      <c r="B8" s="164"/>
      <c r="C8" s="165"/>
      <c r="D8" s="155"/>
      <c r="E8" s="156"/>
      <c r="F8" s="166" t="s">
        <v>67</v>
      </c>
      <c r="G8" s="167"/>
      <c r="H8" s="160"/>
      <c r="I8" s="162"/>
    </row>
    <row r="9" spans="1:9" s="37" customFormat="1" ht="20.100000000000001" customHeight="1" x14ac:dyDescent="0.2">
      <c r="A9" s="141" t="s">
        <v>68</v>
      </c>
      <c r="B9" s="142"/>
      <c r="C9" s="143"/>
      <c r="D9" s="48">
        <v>1</v>
      </c>
      <c r="E9" s="49" t="str">
        <f>IF('1 sem a'!$G$24="","",'1 sem a'!$G$24)</f>
        <v/>
      </c>
      <c r="F9" s="144" t="s">
        <v>74</v>
      </c>
      <c r="G9" s="144"/>
      <c r="H9" s="50"/>
      <c r="I9" s="501"/>
    </row>
    <row r="10" spans="1:9" s="37" customFormat="1" ht="20.100000000000001" customHeight="1" x14ac:dyDescent="0.2">
      <c r="A10" s="130" t="s">
        <v>69</v>
      </c>
      <c r="B10" s="131"/>
      <c r="C10" s="132"/>
      <c r="D10" s="51">
        <v>2</v>
      </c>
      <c r="E10" s="52" t="str">
        <f>IF('2 sem a'!$G$24="","",'2 sem a'!$G$24)</f>
        <v/>
      </c>
      <c r="F10" s="145" t="s">
        <v>49</v>
      </c>
      <c r="G10" s="145"/>
      <c r="H10" s="53"/>
      <c r="I10" s="502"/>
    </row>
    <row r="11" spans="1:9" s="37" customFormat="1" ht="20.100000000000001" customHeight="1" x14ac:dyDescent="0.2">
      <c r="A11" s="130" t="s">
        <v>70</v>
      </c>
      <c r="B11" s="131"/>
      <c r="C11" s="132"/>
      <c r="D11" s="51">
        <v>3</v>
      </c>
      <c r="E11" s="54" t="str">
        <f>IF('3 sem a'!$G$24="","",'3 sem a'!$G$24)</f>
        <v/>
      </c>
      <c r="F11" s="145" t="s">
        <v>75</v>
      </c>
      <c r="G11" s="145"/>
      <c r="H11" s="53"/>
      <c r="I11" s="503"/>
    </row>
    <row r="12" spans="1:9" s="37" customFormat="1" ht="20.100000000000001" customHeight="1" x14ac:dyDescent="0.2">
      <c r="A12" s="130" t="s">
        <v>71</v>
      </c>
      <c r="B12" s="131"/>
      <c r="C12" s="132"/>
      <c r="D12" s="51">
        <v>4</v>
      </c>
      <c r="E12" s="52" t="str">
        <f>IF('4 sem a'!$G$24="","",'4 sem a'!$G$24)</f>
        <v/>
      </c>
      <c r="F12" s="145" t="s">
        <v>76</v>
      </c>
      <c r="G12" s="145"/>
      <c r="H12" s="53"/>
      <c r="I12" s="502"/>
    </row>
    <row r="13" spans="1:9" s="37" customFormat="1" ht="20.100000000000001" customHeight="1" thickBot="1" x14ac:dyDescent="0.25">
      <c r="A13" s="133" t="s">
        <v>72</v>
      </c>
      <c r="B13" s="134"/>
      <c r="C13" s="135"/>
      <c r="D13" s="55">
        <v>5</v>
      </c>
      <c r="E13" s="56" t="str">
        <f>IF('5 sem a'!$G$24="","",'5 sem a'!$G$24)</f>
        <v/>
      </c>
      <c r="F13" s="146" t="s">
        <v>47</v>
      </c>
      <c r="G13" s="146"/>
      <c r="H13" s="57"/>
      <c r="I13" s="504"/>
    </row>
    <row r="14" spans="1:9" s="37" customFormat="1" ht="20.100000000000001" customHeight="1" thickBot="1" x14ac:dyDescent="0.25">
      <c r="A14" s="58"/>
      <c r="B14" s="58"/>
      <c r="C14" s="59"/>
      <c r="D14" s="58"/>
      <c r="E14" s="59"/>
      <c r="F14" s="58"/>
      <c r="G14" s="58"/>
      <c r="H14" s="58"/>
      <c r="I14" s="58"/>
    </row>
    <row r="15" spans="1:9" s="37" customFormat="1" ht="25.5" customHeight="1" x14ac:dyDescent="0.2">
      <c r="A15" s="147" t="s">
        <v>77</v>
      </c>
      <c r="B15" s="148"/>
      <c r="C15" s="149"/>
      <c r="D15" s="149"/>
      <c r="E15" s="149"/>
      <c r="F15" s="149"/>
      <c r="G15" s="149"/>
      <c r="H15" s="149"/>
      <c r="I15" s="150"/>
    </row>
    <row r="16" spans="1:9" s="37" customFormat="1" ht="20.100000000000001" customHeight="1" x14ac:dyDescent="0.2">
      <c r="A16" s="130"/>
      <c r="B16" s="131"/>
      <c r="C16" s="132"/>
      <c r="D16" s="132"/>
      <c r="E16" s="139" t="s">
        <v>78</v>
      </c>
      <c r="F16" s="139"/>
      <c r="G16" s="139"/>
      <c r="H16" s="139"/>
      <c r="I16" s="140"/>
    </row>
    <row r="17" spans="1:9" s="37" customFormat="1" ht="20.100000000000001" customHeight="1" x14ac:dyDescent="0.2">
      <c r="A17" s="130"/>
      <c r="B17" s="131"/>
      <c r="C17" s="132"/>
      <c r="D17" s="132"/>
      <c r="E17" s="60">
        <v>1</v>
      </c>
      <c r="F17" s="60">
        <v>2</v>
      </c>
      <c r="G17" s="60">
        <v>3</v>
      </c>
      <c r="H17" s="60">
        <v>4</v>
      </c>
      <c r="I17" s="61">
        <v>5</v>
      </c>
    </row>
    <row r="18" spans="1:9" s="37" customFormat="1" ht="30" customHeight="1" x14ac:dyDescent="0.2">
      <c r="A18" s="130" t="s">
        <v>79</v>
      </c>
      <c r="B18" s="131"/>
      <c r="C18" s="132"/>
      <c r="D18" s="132"/>
      <c r="E18" s="62" t="str">
        <f>IF(SUM('1 sem a'!$K23)=0,"",'1 sem a'!$K23)</f>
        <v/>
      </c>
      <c r="F18" s="62" t="str">
        <f>IF(SUM('2 sem a'!$K23)=0,"",'2 sem a'!$K23)</f>
        <v/>
      </c>
      <c r="G18" s="62" t="str">
        <f>IF(SUM('3 sem a'!$K23)=0,"",'3 sem a'!$K23)</f>
        <v/>
      </c>
      <c r="H18" s="62" t="str">
        <f>IF(SUM('4 sem a'!$K23)=0,"",'4 sem a'!$K23)</f>
        <v/>
      </c>
      <c r="I18" s="63" t="str">
        <f>IF(SUM('5 sem a'!$K23)=0,"",'5 sem a'!$K23)</f>
        <v/>
      </c>
    </row>
    <row r="19" spans="1:9" s="37" customFormat="1" ht="30" customHeight="1" x14ac:dyDescent="0.2">
      <c r="A19" s="130" t="s">
        <v>80</v>
      </c>
      <c r="B19" s="131"/>
      <c r="C19" s="132"/>
      <c r="D19" s="132"/>
      <c r="E19" s="62" t="str">
        <f>IF(SUM('1 sem b'!$K24)=0,"",'1 sem b'!$K24)</f>
        <v/>
      </c>
      <c r="F19" s="62" t="str">
        <f>IF(SUM('2 sem b'!$K24)=0,"",'2 sem b'!$K24)</f>
        <v/>
      </c>
      <c r="G19" s="62" t="str">
        <f>IF(SUM('3 sem b'!$K24)=0,"",'3 sem b'!$K24)</f>
        <v/>
      </c>
      <c r="H19" s="62" t="str">
        <f>IF(SUM('4 sem b'!$K24)=0,"",'4 sem b'!$K24)</f>
        <v/>
      </c>
      <c r="I19" s="63" t="str">
        <f>IF(SUM('5 sem. b'!$K24)=0,"",'5 sem. b'!$K24)</f>
        <v/>
      </c>
    </row>
    <row r="20" spans="1:9" s="37" customFormat="1" ht="30" customHeight="1" x14ac:dyDescent="0.2">
      <c r="A20" s="130" t="s">
        <v>81</v>
      </c>
      <c r="B20" s="131"/>
      <c r="C20" s="132"/>
      <c r="D20" s="132"/>
      <c r="E20" s="62" t="str">
        <f>IF(SUM(E18:E19)=0,"",SUM(E18:E19))</f>
        <v/>
      </c>
      <c r="F20" s="62" t="str">
        <f>IF(SUM(F18:F19)=0,"",SUM(F18:F19))</f>
        <v/>
      </c>
      <c r="G20" s="62" t="str">
        <f>IF(SUM(G18:G19)=0,"",SUM(G18:G19))</f>
        <v/>
      </c>
      <c r="H20" s="62" t="str">
        <f>IF(SUM(H18:H19)=0,"",SUM(H18:H19))</f>
        <v/>
      </c>
      <c r="I20" s="63" t="str">
        <f>IF(SUM(I18:I19)=0,"",SUM(I18:I19))</f>
        <v/>
      </c>
    </row>
    <row r="21" spans="1:9" s="37" customFormat="1" ht="30" customHeight="1" thickBot="1" x14ac:dyDescent="0.25">
      <c r="A21" s="133" t="s">
        <v>82</v>
      </c>
      <c r="B21" s="134"/>
      <c r="C21" s="135"/>
      <c r="D21" s="135"/>
      <c r="E21" s="64" t="str">
        <f>IF(SUM(E18:E19)=0,"",ROUND(E20/2*2,0)/2)</f>
        <v/>
      </c>
      <c r="F21" s="64" t="str">
        <f>IF(SUM(F18:F19)=0,"",ROUND(F20/2*2,0)/2)</f>
        <v/>
      </c>
      <c r="G21" s="64" t="str">
        <f>IF(SUM(G18:G19)=0,"",ROUND(G20/2*2,0)/2)</f>
        <v/>
      </c>
      <c r="H21" s="64" t="str">
        <f>IF(SUM(H18:H19)=0,"",ROUND(H20/2*2,0)/2)</f>
        <v/>
      </c>
      <c r="I21" s="65" t="str">
        <f>IF(SUM(I18:I19)=0,"",ROUND(I20/2*2,0)/2)</f>
        <v/>
      </c>
    </row>
    <row r="22" spans="1:9" s="42" customFormat="1" ht="44.25" customHeight="1" x14ac:dyDescent="0.2">
      <c r="A22" s="66" t="s">
        <v>83</v>
      </c>
      <c r="B22" s="136" t="str">
        <f>IF('1 sem a'!$B$24="","",'1 sem a'!$B$24:$D$24)</f>
        <v/>
      </c>
      <c r="C22" s="136"/>
      <c r="D22" s="136"/>
      <c r="E22" s="67"/>
      <c r="F22" s="68" t="s">
        <v>84</v>
      </c>
      <c r="G22" s="137"/>
      <c r="H22" s="138"/>
      <c r="I22" s="138"/>
    </row>
    <row r="23" spans="1:9" s="43" customFormat="1" ht="28.5" customHeight="1" x14ac:dyDescent="0.2">
      <c r="A23" s="69" t="s">
        <v>205</v>
      </c>
      <c r="B23" s="69"/>
      <c r="C23" s="69"/>
      <c r="D23" s="69"/>
      <c r="E23" s="70"/>
      <c r="F23" s="69" t="s">
        <v>182</v>
      </c>
      <c r="G23" s="69"/>
      <c r="H23" s="69"/>
      <c r="I23" s="69"/>
    </row>
    <row r="24" spans="1:9" s="42" customFormat="1" ht="39.75" customHeight="1" x14ac:dyDescent="0.2">
      <c r="A24" s="124" t="s">
        <v>59</v>
      </c>
      <c r="B24" s="124"/>
      <c r="C24" s="124"/>
      <c r="D24" s="124"/>
      <c r="E24" s="71"/>
      <c r="F24" s="125" t="s">
        <v>60</v>
      </c>
      <c r="G24" s="126"/>
      <c r="H24" s="126"/>
      <c r="I24" s="126"/>
    </row>
    <row r="25" spans="1:9" s="43" customFormat="1" ht="54" customHeight="1" x14ac:dyDescent="0.2">
      <c r="A25" s="127" t="s">
        <v>86</v>
      </c>
      <c r="B25" s="127"/>
      <c r="C25" s="127"/>
      <c r="D25" s="128"/>
      <c r="E25" s="128"/>
      <c r="F25" s="128"/>
      <c r="G25" s="128"/>
      <c r="H25" s="128"/>
      <c r="I25" s="128"/>
    </row>
    <row r="26" spans="1:9" s="37" customFormat="1" ht="30.75" customHeight="1" x14ac:dyDescent="0.2">
      <c r="A26" s="129" t="s">
        <v>85</v>
      </c>
      <c r="B26" s="129"/>
      <c r="C26" s="129"/>
      <c r="D26" s="129"/>
      <c r="E26" s="129"/>
      <c r="F26" s="129"/>
      <c r="G26" s="129"/>
      <c r="H26" s="129"/>
      <c r="I26" s="129"/>
    </row>
    <row r="27" spans="1:9" s="37" customFormat="1" ht="24" customHeight="1" x14ac:dyDescent="0.2">
      <c r="A27" s="43"/>
      <c r="B27" s="43"/>
      <c r="C27" s="44"/>
      <c r="D27" s="43"/>
      <c r="E27" s="44"/>
      <c r="F27" s="43"/>
      <c r="G27" s="43"/>
      <c r="H27" s="43"/>
      <c r="I27" s="43"/>
    </row>
    <row r="28" spans="1:9" s="37" customFormat="1" x14ac:dyDescent="0.2">
      <c r="C28" s="45"/>
      <c r="E28" s="45"/>
    </row>
    <row r="29" spans="1:9" s="37" customFormat="1" x14ac:dyDescent="0.2">
      <c r="C29" s="45"/>
      <c r="E29" s="45"/>
    </row>
    <row r="30" spans="1:9" s="37" customFormat="1" x14ac:dyDescent="0.2">
      <c r="C30" s="45"/>
      <c r="E30" s="45"/>
    </row>
    <row r="31" spans="1:9" s="37" customFormat="1" x14ac:dyDescent="0.2">
      <c r="C31" s="45"/>
      <c r="E31" s="45"/>
    </row>
    <row r="32" spans="1:9" s="37" customFormat="1" x14ac:dyDescent="0.2">
      <c r="C32" s="45"/>
      <c r="E32" s="45"/>
    </row>
    <row r="33" spans="3:5" s="37" customFormat="1" x14ac:dyDescent="0.2">
      <c r="C33" s="45"/>
      <c r="E33" s="45"/>
    </row>
    <row r="34" spans="3:5" s="37" customFormat="1" x14ac:dyDescent="0.2">
      <c r="C34" s="45"/>
      <c r="E34" s="45"/>
    </row>
    <row r="35" spans="3:5" s="37" customFormat="1" x14ac:dyDescent="0.2">
      <c r="C35" s="45"/>
      <c r="E35" s="45"/>
    </row>
    <row r="36" spans="3:5" s="37" customFormat="1" x14ac:dyDescent="0.2">
      <c r="C36" s="45"/>
      <c r="E36" s="45"/>
    </row>
    <row r="37" spans="3:5" s="37" customFormat="1" x14ac:dyDescent="0.2">
      <c r="C37" s="45"/>
      <c r="E37" s="45"/>
    </row>
    <row r="38" spans="3:5" s="37" customFormat="1" x14ac:dyDescent="0.2">
      <c r="C38" s="45"/>
      <c r="E38" s="45"/>
    </row>
    <row r="39" spans="3:5" s="37" customFormat="1" x14ac:dyDescent="0.2">
      <c r="C39" s="45"/>
      <c r="E39" s="45"/>
    </row>
    <row r="40" spans="3:5" s="37" customFormat="1" x14ac:dyDescent="0.2">
      <c r="C40" s="45"/>
      <c r="E40" s="45"/>
    </row>
    <row r="41" spans="3:5" s="37" customFormat="1" x14ac:dyDescent="0.2">
      <c r="C41" s="45"/>
      <c r="E41" s="45"/>
    </row>
    <row r="42" spans="3:5" s="37" customFormat="1" x14ac:dyDescent="0.2">
      <c r="C42" s="45"/>
      <c r="E42" s="45"/>
    </row>
    <row r="43" spans="3:5" s="37" customFormat="1" x14ac:dyDescent="0.2">
      <c r="C43" s="45"/>
      <c r="E43" s="45"/>
    </row>
    <row r="44" spans="3:5" s="37" customFormat="1" x14ac:dyDescent="0.2">
      <c r="C44" s="45"/>
      <c r="E44" s="45"/>
    </row>
    <row r="45" spans="3:5" s="37" customFormat="1" x14ac:dyDescent="0.2">
      <c r="C45" s="45"/>
      <c r="E45" s="45"/>
    </row>
    <row r="46" spans="3:5" s="37" customFormat="1" x14ac:dyDescent="0.2">
      <c r="C46" s="45"/>
      <c r="E46" s="45"/>
    </row>
    <row r="47" spans="3:5" s="37" customFormat="1" x14ac:dyDescent="0.2">
      <c r="C47" s="45"/>
      <c r="E47" s="45"/>
    </row>
    <row r="48" spans="3:5" s="37" customFormat="1" x14ac:dyDescent="0.2">
      <c r="C48" s="45"/>
      <c r="E48" s="45"/>
    </row>
    <row r="49" spans="3:5" s="37" customFormat="1" x14ac:dyDescent="0.2">
      <c r="C49" s="45"/>
      <c r="E49" s="45"/>
    </row>
    <row r="50" spans="3:5" s="37" customFormat="1" x14ac:dyDescent="0.2">
      <c r="C50" s="45"/>
      <c r="E50" s="45"/>
    </row>
    <row r="51" spans="3:5" s="37" customFormat="1" x14ac:dyDescent="0.2">
      <c r="C51" s="45"/>
      <c r="E51" s="45"/>
    </row>
    <row r="52" spans="3:5" s="37" customFormat="1" x14ac:dyDescent="0.2">
      <c r="C52" s="45"/>
      <c r="E52" s="45"/>
    </row>
    <row r="53" spans="3:5" s="37" customFormat="1" x14ac:dyDescent="0.2">
      <c r="C53" s="45"/>
      <c r="E53" s="45"/>
    </row>
    <row r="54" spans="3:5" s="37" customFormat="1" x14ac:dyDescent="0.2">
      <c r="C54" s="45"/>
      <c r="E54" s="45"/>
    </row>
    <row r="55" spans="3:5" s="37" customFormat="1" x14ac:dyDescent="0.2">
      <c r="C55" s="45"/>
      <c r="E55" s="45"/>
    </row>
    <row r="56" spans="3:5" s="37" customFormat="1" x14ac:dyDescent="0.2">
      <c r="C56" s="45"/>
      <c r="E56" s="45"/>
    </row>
    <row r="57" spans="3:5" s="37" customFormat="1" x14ac:dyDescent="0.2">
      <c r="C57" s="45"/>
      <c r="E57" s="45"/>
    </row>
    <row r="58" spans="3:5" s="37" customFormat="1" x14ac:dyDescent="0.2">
      <c r="C58" s="45"/>
      <c r="E58" s="45"/>
    </row>
    <row r="59" spans="3:5" s="37" customFormat="1" x14ac:dyDescent="0.2">
      <c r="C59" s="45"/>
      <c r="E59" s="45"/>
    </row>
    <row r="60" spans="3:5" s="37" customFormat="1" x14ac:dyDescent="0.2">
      <c r="C60" s="45"/>
      <c r="E60" s="45"/>
    </row>
    <row r="61" spans="3:5" s="37" customFormat="1" x14ac:dyDescent="0.2">
      <c r="C61" s="45"/>
      <c r="E61" s="45"/>
    </row>
    <row r="62" spans="3:5" s="37" customFormat="1" x14ac:dyDescent="0.2">
      <c r="C62" s="45"/>
      <c r="E62" s="45"/>
    </row>
    <row r="63" spans="3:5" s="37" customFormat="1" x14ac:dyDescent="0.2">
      <c r="C63" s="45"/>
      <c r="E63" s="45"/>
    </row>
    <row r="64" spans="3:5" s="37" customFormat="1" x14ac:dyDescent="0.2">
      <c r="C64" s="45"/>
      <c r="E64" s="45"/>
    </row>
    <row r="65" spans="3:5" s="37" customFormat="1" x14ac:dyDescent="0.2">
      <c r="C65" s="45"/>
      <c r="E65" s="45"/>
    </row>
    <row r="66" spans="3:5" s="37" customFormat="1" x14ac:dyDescent="0.2">
      <c r="C66" s="45"/>
      <c r="E66" s="45"/>
    </row>
    <row r="67" spans="3:5" s="37" customFormat="1" x14ac:dyDescent="0.2">
      <c r="C67" s="45"/>
      <c r="E67" s="45"/>
    </row>
    <row r="68" spans="3:5" s="37" customFormat="1" x14ac:dyDescent="0.2">
      <c r="C68" s="45"/>
      <c r="E68" s="45"/>
    </row>
    <row r="69" spans="3:5" s="37" customFormat="1" x14ac:dyDescent="0.2">
      <c r="C69" s="45"/>
      <c r="E69" s="45"/>
    </row>
    <row r="70" spans="3:5" s="37" customFormat="1" x14ac:dyDescent="0.2">
      <c r="C70" s="45"/>
      <c r="E70" s="45"/>
    </row>
    <row r="71" spans="3:5" s="37" customFormat="1" x14ac:dyDescent="0.2">
      <c r="C71" s="45"/>
      <c r="E71" s="45"/>
    </row>
    <row r="72" spans="3:5" s="37" customFormat="1" x14ac:dyDescent="0.2">
      <c r="C72" s="45"/>
      <c r="E72" s="45"/>
    </row>
    <row r="73" spans="3:5" s="37" customFormat="1" x14ac:dyDescent="0.2">
      <c r="C73" s="45"/>
      <c r="E73" s="45"/>
    </row>
    <row r="74" spans="3:5" s="37" customFormat="1" x14ac:dyDescent="0.2">
      <c r="C74" s="45"/>
      <c r="E74" s="45"/>
    </row>
    <row r="75" spans="3:5" s="37" customFormat="1" x14ac:dyDescent="0.2">
      <c r="C75" s="45"/>
      <c r="E75" s="45"/>
    </row>
    <row r="76" spans="3:5" s="37" customFormat="1" x14ac:dyDescent="0.2">
      <c r="C76" s="45"/>
      <c r="E76" s="45"/>
    </row>
    <row r="77" spans="3:5" s="37" customFormat="1" x14ac:dyDescent="0.2">
      <c r="C77" s="45"/>
      <c r="E77" s="45"/>
    </row>
    <row r="78" spans="3:5" s="37" customFormat="1" x14ac:dyDescent="0.2">
      <c r="C78" s="45"/>
      <c r="E78" s="45"/>
    </row>
    <row r="79" spans="3:5" s="37" customFormat="1" x14ac:dyDescent="0.2">
      <c r="C79" s="45"/>
      <c r="E79" s="45"/>
    </row>
    <row r="80" spans="3:5" s="37" customFormat="1" x14ac:dyDescent="0.2">
      <c r="C80" s="45"/>
      <c r="E80" s="45"/>
    </row>
    <row r="81" spans="3:5" s="37" customFormat="1" x14ac:dyDescent="0.2">
      <c r="C81" s="45"/>
      <c r="E81" s="45"/>
    </row>
    <row r="82" spans="3:5" s="37" customFormat="1" x14ac:dyDescent="0.2">
      <c r="C82" s="45"/>
      <c r="E82" s="45"/>
    </row>
    <row r="83" spans="3:5" s="37" customFormat="1" x14ac:dyDescent="0.2">
      <c r="C83" s="45"/>
      <c r="E83" s="45"/>
    </row>
    <row r="84" spans="3:5" s="37" customFormat="1" x14ac:dyDescent="0.2">
      <c r="C84" s="45"/>
      <c r="E84" s="45"/>
    </row>
    <row r="85" spans="3:5" s="37" customFormat="1" x14ac:dyDescent="0.2">
      <c r="C85" s="45"/>
      <c r="E85" s="45"/>
    </row>
    <row r="86" spans="3:5" s="37" customFormat="1" x14ac:dyDescent="0.2">
      <c r="C86" s="45"/>
      <c r="E86" s="45"/>
    </row>
    <row r="87" spans="3:5" s="37" customFormat="1" x14ac:dyDescent="0.2">
      <c r="C87" s="45"/>
      <c r="E87" s="45"/>
    </row>
    <row r="88" spans="3:5" s="37" customFormat="1" x14ac:dyDescent="0.2">
      <c r="C88" s="45"/>
      <c r="E88" s="45"/>
    </row>
    <row r="89" spans="3:5" s="37" customFormat="1" x14ac:dyDescent="0.2">
      <c r="C89" s="45"/>
      <c r="E89" s="45"/>
    </row>
    <row r="90" spans="3:5" s="37" customFormat="1" x14ac:dyDescent="0.2">
      <c r="C90" s="45"/>
      <c r="E90" s="45"/>
    </row>
    <row r="91" spans="3:5" s="37" customFormat="1" x14ac:dyDescent="0.2">
      <c r="C91" s="45"/>
      <c r="E91" s="45"/>
    </row>
    <row r="92" spans="3:5" s="37" customFormat="1" x14ac:dyDescent="0.2">
      <c r="C92" s="45"/>
      <c r="E92" s="45"/>
    </row>
    <row r="93" spans="3:5" s="37" customFormat="1" x14ac:dyDescent="0.2">
      <c r="C93" s="45"/>
      <c r="E93" s="45"/>
    </row>
    <row r="94" spans="3:5" s="37" customFormat="1" x14ac:dyDescent="0.2">
      <c r="C94" s="45"/>
      <c r="E94" s="45"/>
    </row>
    <row r="95" spans="3:5" s="37" customFormat="1" x14ac:dyDescent="0.2">
      <c r="C95" s="45"/>
      <c r="E95" s="45"/>
    </row>
    <row r="96" spans="3:5" s="37" customFormat="1" x14ac:dyDescent="0.2">
      <c r="C96" s="45"/>
      <c r="E96" s="45"/>
    </row>
    <row r="97" spans="3:5" s="37" customFormat="1" x14ac:dyDescent="0.2">
      <c r="C97" s="45"/>
      <c r="E97" s="45"/>
    </row>
    <row r="98" spans="3:5" s="37" customFormat="1" x14ac:dyDescent="0.2">
      <c r="C98" s="45"/>
      <c r="E98" s="45"/>
    </row>
    <row r="99" spans="3:5" s="37" customFormat="1" x14ac:dyDescent="0.2">
      <c r="C99" s="45"/>
      <c r="E99" s="45"/>
    </row>
    <row r="100" spans="3:5" s="37" customFormat="1" x14ac:dyDescent="0.2">
      <c r="C100" s="45"/>
      <c r="E100" s="45"/>
    </row>
    <row r="101" spans="3:5" s="37" customFormat="1" x14ac:dyDescent="0.2">
      <c r="C101" s="45"/>
      <c r="E101" s="45"/>
    </row>
    <row r="102" spans="3:5" s="37" customFormat="1" x14ac:dyDescent="0.2">
      <c r="C102" s="45"/>
      <c r="E102" s="45"/>
    </row>
    <row r="103" spans="3:5" s="37" customFormat="1" x14ac:dyDescent="0.2">
      <c r="C103" s="45"/>
      <c r="E103" s="45"/>
    </row>
    <row r="104" spans="3:5" s="37" customFormat="1" x14ac:dyDescent="0.2">
      <c r="C104" s="45"/>
      <c r="E104" s="45"/>
    </row>
    <row r="105" spans="3:5" s="37" customFormat="1" x14ac:dyDescent="0.2">
      <c r="C105" s="45"/>
      <c r="E105" s="45"/>
    </row>
    <row r="106" spans="3:5" s="37" customFormat="1" x14ac:dyDescent="0.2">
      <c r="C106" s="45"/>
      <c r="E106" s="45"/>
    </row>
    <row r="107" spans="3:5" s="37" customFormat="1" x14ac:dyDescent="0.2">
      <c r="C107" s="45"/>
      <c r="E107" s="45"/>
    </row>
    <row r="108" spans="3:5" s="37" customFormat="1" x14ac:dyDescent="0.2">
      <c r="C108" s="45"/>
      <c r="E108" s="45"/>
    </row>
    <row r="109" spans="3:5" s="37" customFormat="1" x14ac:dyDescent="0.2">
      <c r="C109" s="45"/>
      <c r="E109" s="45"/>
    </row>
    <row r="110" spans="3:5" s="37" customFormat="1" x14ac:dyDescent="0.2">
      <c r="C110" s="45"/>
      <c r="E110" s="45"/>
    </row>
  </sheetData>
  <sheetProtection algorithmName="SHA-512" hashValue="efE3TfUBmC1YNtG9sqaWRDzNEcx3x3cVY3e966d066/vh6Iogl8EzzBM8dTvY0nT8S8CvYDEX5g53fUI8KXNCQ==" saltValue="LRKYerqW8SjvixuyBoU43w==" spinCount="100000" sheet="1" objects="1" scenarios="1" formatCells="0" formatColumns="0" formatRows="0" selectLockedCells="1" pivotTables="0"/>
  <mergeCells count="39">
    <mergeCell ref="A4:B4"/>
    <mergeCell ref="C4:I4"/>
    <mergeCell ref="A1:I1"/>
    <mergeCell ref="A2:B2"/>
    <mergeCell ref="C2:I2"/>
    <mergeCell ref="A3:B3"/>
    <mergeCell ref="C3:I3"/>
    <mergeCell ref="A6:I6"/>
    <mergeCell ref="A7:C7"/>
    <mergeCell ref="D7:D8"/>
    <mergeCell ref="E7:E8"/>
    <mergeCell ref="F7:G7"/>
    <mergeCell ref="H7:H8"/>
    <mergeCell ref="I7:I8"/>
    <mergeCell ref="A8:C8"/>
    <mergeCell ref="F8:G8"/>
    <mergeCell ref="A16:D17"/>
    <mergeCell ref="E16:I16"/>
    <mergeCell ref="A9:C9"/>
    <mergeCell ref="F9:G9"/>
    <mergeCell ref="A10:C10"/>
    <mergeCell ref="F10:G10"/>
    <mergeCell ref="A11:C11"/>
    <mergeCell ref="F11:G11"/>
    <mergeCell ref="A12:C12"/>
    <mergeCell ref="F12:G12"/>
    <mergeCell ref="A13:C13"/>
    <mergeCell ref="F13:G13"/>
    <mergeCell ref="A15:I15"/>
    <mergeCell ref="A24:D24"/>
    <mergeCell ref="F24:I24"/>
    <mergeCell ref="A25:I25"/>
    <mergeCell ref="A26:I26"/>
    <mergeCell ref="A18:D18"/>
    <mergeCell ref="A19:D19"/>
    <mergeCell ref="A20:D20"/>
    <mergeCell ref="A21:D21"/>
    <mergeCell ref="B22:D22"/>
    <mergeCell ref="G22:I22"/>
  </mergeCells>
  <pageMargins left="0.47244094488188981" right="0.31496062992125984" top="0.51181102362204722" bottom="0.15748031496062992" header="0.19685039370078741" footer="0"/>
  <pageSetup paperSize="9" scale="96" orientation="portrait" r:id="rId1"/>
  <headerFooter>
    <oddHeader>&amp;L&amp;6Plan de formation Forestier bûcheron CFC du 12.06.2019&amp;R&amp;6Annexe : Exigences relatives au dossier de formation</oddHeader>
    <oddFooter>&amp;L&amp;6Ortra Forêt Suisse / Codoc&amp;R&amp;6 4ème édition : 06.12.2023</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45447-CA14-44B4-8A8D-A0B98C5532AB}">
  <dimension ref="A1:L68"/>
  <sheetViews>
    <sheetView showGridLines="0" zoomScale="120" zoomScaleNormal="120" workbookViewId="0">
      <selection sqref="A1:K29"/>
    </sheetView>
  </sheetViews>
  <sheetFormatPr baseColWidth="10" defaultColWidth="11.42578125" defaultRowHeight="12.75" x14ac:dyDescent="0.2"/>
  <cols>
    <col min="1" max="1" width="5.7109375" style="106" customWidth="1"/>
    <col min="2" max="2" width="14.5703125" style="106" customWidth="1"/>
    <col min="3" max="4" width="10.7109375" style="106" customWidth="1"/>
    <col min="5" max="5" width="9.28515625" style="107" customWidth="1"/>
    <col min="6" max="6" width="7.42578125" style="106" customWidth="1"/>
    <col min="7" max="7" width="8.140625" style="106" customWidth="1"/>
    <col min="8" max="8" width="7.7109375" style="106" customWidth="1"/>
    <col min="9" max="9" width="11.140625" style="106" customWidth="1"/>
    <col min="10" max="10" width="8.85546875" style="107" customWidth="1"/>
    <col min="11" max="11" width="6.7109375" style="107" customWidth="1"/>
    <col min="12" max="16384" width="11.42578125" style="106"/>
  </cols>
  <sheetData>
    <row r="1" spans="1:11" s="72" customFormat="1" ht="28.5" customHeight="1" thickBot="1" x14ac:dyDescent="0.25">
      <c r="A1" s="288" t="s">
        <v>87</v>
      </c>
      <c r="B1" s="289"/>
      <c r="C1" s="290"/>
      <c r="D1" s="290"/>
      <c r="E1" s="290"/>
      <c r="F1" s="290"/>
      <c r="G1" s="290"/>
      <c r="H1" s="290"/>
      <c r="I1" s="290"/>
      <c r="J1" s="290"/>
      <c r="K1" s="291"/>
    </row>
    <row r="2" spans="1:11" s="43" customFormat="1" ht="15" customHeight="1" x14ac:dyDescent="0.2">
      <c r="A2" s="292" t="s">
        <v>44</v>
      </c>
      <c r="B2" s="142"/>
      <c r="C2" s="293" t="s">
        <v>88</v>
      </c>
      <c r="D2" s="294"/>
      <c r="E2" s="294"/>
      <c r="F2" s="294"/>
      <c r="G2" s="294"/>
      <c r="H2" s="294"/>
      <c r="I2" s="294"/>
      <c r="J2" s="294"/>
      <c r="K2" s="295"/>
    </row>
    <row r="3" spans="1:11" s="43" customFormat="1" ht="15" customHeight="1" x14ac:dyDescent="0.2">
      <c r="A3" s="296" t="s">
        <v>43</v>
      </c>
      <c r="B3" s="131"/>
      <c r="C3" s="285" t="s">
        <v>89</v>
      </c>
      <c r="D3" s="286"/>
      <c r="E3" s="286"/>
      <c r="F3" s="286"/>
      <c r="G3" s="286"/>
      <c r="H3" s="286"/>
      <c r="I3" s="286"/>
      <c r="J3" s="286"/>
      <c r="K3" s="287"/>
    </row>
    <row r="4" spans="1:11" s="43" customFormat="1" ht="15" customHeight="1" x14ac:dyDescent="0.2">
      <c r="A4" s="283" t="s">
        <v>42</v>
      </c>
      <c r="B4" s="284"/>
      <c r="C4" s="285" t="s">
        <v>90</v>
      </c>
      <c r="D4" s="286"/>
      <c r="E4" s="286"/>
      <c r="F4" s="286"/>
      <c r="G4" s="286"/>
      <c r="H4" s="286"/>
      <c r="I4" s="286"/>
      <c r="J4" s="286"/>
      <c r="K4" s="287"/>
    </row>
    <row r="5" spans="1:11" s="43" customFormat="1" ht="15" customHeight="1" thickBot="1" x14ac:dyDescent="0.25">
      <c r="A5" s="269" t="s">
        <v>41</v>
      </c>
      <c r="B5" s="134"/>
      <c r="C5" s="270" t="s">
        <v>91</v>
      </c>
      <c r="D5" s="271"/>
      <c r="E5" s="271"/>
      <c r="F5" s="271"/>
      <c r="G5" s="271"/>
      <c r="H5" s="271"/>
      <c r="I5" s="271"/>
      <c r="J5" s="271"/>
      <c r="K5" s="272"/>
    </row>
    <row r="6" spans="1:11" s="43" customFormat="1" ht="25.5" customHeight="1" thickBot="1" x14ac:dyDescent="0.25">
      <c r="A6" s="273" t="s">
        <v>92</v>
      </c>
      <c r="B6" s="274"/>
      <c r="C6" s="275" t="s">
        <v>93</v>
      </c>
      <c r="D6" s="276"/>
      <c r="E6" s="277"/>
      <c r="F6" s="277"/>
      <c r="G6" s="277"/>
      <c r="H6" s="277"/>
      <c r="I6" s="277"/>
      <c r="J6" s="277"/>
      <c r="K6" s="278"/>
    </row>
    <row r="7" spans="1:11" s="43" customFormat="1" ht="25.5" customHeight="1" thickBot="1" x14ac:dyDescent="0.25">
      <c r="A7" s="279" t="s">
        <v>38</v>
      </c>
      <c r="B7" s="280"/>
      <c r="C7" s="281" t="s">
        <v>37</v>
      </c>
      <c r="D7" s="281"/>
      <c r="E7" s="281"/>
      <c r="F7" s="281"/>
      <c r="G7" s="281"/>
      <c r="H7" s="281"/>
      <c r="I7" s="281"/>
      <c r="J7" s="281"/>
      <c r="K7" s="282"/>
    </row>
    <row r="8" spans="1:11" s="43" customFormat="1" ht="37.5" customHeight="1" thickBot="1" x14ac:dyDescent="0.25">
      <c r="A8" s="226" t="s">
        <v>36</v>
      </c>
      <c r="B8" s="265"/>
      <c r="C8" s="229" t="s">
        <v>35</v>
      </c>
      <c r="D8" s="265"/>
      <c r="E8" s="73" t="s">
        <v>34</v>
      </c>
      <c r="F8" s="266" t="s">
        <v>33</v>
      </c>
      <c r="G8" s="266"/>
      <c r="H8" s="224"/>
      <c r="I8" s="224"/>
      <c r="J8" s="73" t="s">
        <v>32</v>
      </c>
      <c r="K8" s="74" t="s">
        <v>31</v>
      </c>
    </row>
    <row r="9" spans="1:11" s="43" customFormat="1" ht="66" customHeight="1" thickBot="1" x14ac:dyDescent="0.25">
      <c r="A9" s="243" t="s">
        <v>30</v>
      </c>
      <c r="B9" s="244"/>
      <c r="C9" s="267" t="s">
        <v>29</v>
      </c>
      <c r="D9" s="267"/>
      <c r="E9" s="75">
        <v>5</v>
      </c>
      <c r="F9" s="268" t="s">
        <v>94</v>
      </c>
      <c r="G9" s="268"/>
      <c r="H9" s="268"/>
      <c r="I9" s="268"/>
      <c r="J9" s="76">
        <v>4</v>
      </c>
      <c r="K9" s="77">
        <f>IF(J9&gt;E9,"Fehler",SUM(J9))</f>
        <v>4</v>
      </c>
    </row>
    <row r="10" spans="1:11" s="43" customFormat="1" ht="63" customHeight="1" thickBot="1" x14ac:dyDescent="0.25">
      <c r="A10" s="222" t="s">
        <v>28</v>
      </c>
      <c r="B10" s="257"/>
      <c r="C10" s="224" t="s">
        <v>27</v>
      </c>
      <c r="D10" s="224"/>
      <c r="E10" s="78">
        <v>5</v>
      </c>
      <c r="F10" s="225" t="s">
        <v>95</v>
      </c>
      <c r="G10" s="225"/>
      <c r="H10" s="225"/>
      <c r="I10" s="225"/>
      <c r="J10" s="79">
        <v>3</v>
      </c>
      <c r="K10" s="80">
        <f>IF(J10&gt;E10,"Fehler",SUM(J10))</f>
        <v>3</v>
      </c>
    </row>
    <row r="11" spans="1:11" s="43" customFormat="1" ht="39.950000000000003" customHeight="1" x14ac:dyDescent="0.2">
      <c r="A11" s="243" t="s">
        <v>96</v>
      </c>
      <c r="B11" s="258"/>
      <c r="C11" s="178" t="s">
        <v>25</v>
      </c>
      <c r="D11" s="178"/>
      <c r="E11" s="81">
        <v>5</v>
      </c>
      <c r="F11" s="263" t="s">
        <v>97</v>
      </c>
      <c r="G11" s="263"/>
      <c r="H11" s="263"/>
      <c r="I11" s="263"/>
      <c r="J11" s="82">
        <v>4</v>
      </c>
      <c r="K11" s="83" t="str">
        <f>IF(J11&gt;E11,"Fehler","")</f>
        <v/>
      </c>
    </row>
    <row r="12" spans="1:11" s="43" customFormat="1" ht="25.5" customHeight="1" x14ac:dyDescent="0.2">
      <c r="A12" s="259"/>
      <c r="B12" s="260"/>
      <c r="C12" s="183" t="s">
        <v>24</v>
      </c>
      <c r="D12" s="183"/>
      <c r="E12" s="84">
        <v>3</v>
      </c>
      <c r="F12" s="264" t="s">
        <v>98</v>
      </c>
      <c r="G12" s="264"/>
      <c r="H12" s="264"/>
      <c r="I12" s="264"/>
      <c r="J12" s="85">
        <v>3</v>
      </c>
      <c r="K12" s="86" t="str">
        <f>IF(J12&gt;E12,"Fehler","")</f>
        <v/>
      </c>
    </row>
    <row r="13" spans="1:11" s="43" customFormat="1" ht="25.5" customHeight="1" thickBot="1" x14ac:dyDescent="0.25">
      <c r="A13" s="261"/>
      <c r="B13" s="262"/>
      <c r="C13" s="183" t="s">
        <v>23</v>
      </c>
      <c r="D13" s="183"/>
      <c r="E13" s="84">
        <v>2</v>
      </c>
      <c r="F13" s="264" t="s">
        <v>99</v>
      </c>
      <c r="G13" s="264"/>
      <c r="H13" s="264"/>
      <c r="I13" s="264"/>
      <c r="J13" s="85">
        <v>0</v>
      </c>
      <c r="K13" s="87">
        <f>IF(J11&gt;E11,"Fehler",IF(J12&gt;E12,"Fehler",IF(J13&gt;E13,"Fehler",SUM(J11:J13))))</f>
        <v>7</v>
      </c>
    </row>
    <row r="14" spans="1:11" s="43" customFormat="1" ht="45.75" customHeight="1" thickBot="1" x14ac:dyDescent="0.25">
      <c r="A14" s="247" t="s">
        <v>22</v>
      </c>
      <c r="B14" s="248"/>
      <c r="C14" s="178" t="s">
        <v>21</v>
      </c>
      <c r="D14" s="178"/>
      <c r="E14" s="81">
        <v>5</v>
      </c>
      <c r="F14" s="249" t="s">
        <v>100</v>
      </c>
      <c r="G14" s="249"/>
      <c r="H14" s="249"/>
      <c r="I14" s="249"/>
      <c r="J14" s="82">
        <v>4</v>
      </c>
      <c r="K14" s="83" t="str">
        <f>IF(J14&gt;E14,"Fehler","")</f>
        <v/>
      </c>
    </row>
    <row r="15" spans="1:11" s="43" customFormat="1" ht="36" customHeight="1" thickBot="1" x14ac:dyDescent="0.25">
      <c r="A15" s="250"/>
      <c r="B15" s="251"/>
      <c r="C15" s="169" t="s">
        <v>20</v>
      </c>
      <c r="D15" s="169"/>
      <c r="E15" s="88">
        <v>5</v>
      </c>
      <c r="F15" s="240" t="s">
        <v>101</v>
      </c>
      <c r="G15" s="241"/>
      <c r="H15" s="241"/>
      <c r="I15" s="242"/>
      <c r="J15" s="89">
        <v>5</v>
      </c>
      <c r="K15" s="87">
        <f>IF(J14&gt;E14,"Fehler",IF(J15&gt;E15,"Fehler",SUM(J14:J15)))</f>
        <v>9</v>
      </c>
    </row>
    <row r="16" spans="1:11" s="43" customFormat="1" ht="39.950000000000003" customHeight="1" x14ac:dyDescent="0.2">
      <c r="A16" s="247" t="s">
        <v>102</v>
      </c>
      <c r="B16" s="248"/>
      <c r="C16" s="252" t="s">
        <v>18</v>
      </c>
      <c r="D16" s="253"/>
      <c r="E16" s="81">
        <v>10</v>
      </c>
      <c r="F16" s="254" t="s">
        <v>103</v>
      </c>
      <c r="G16" s="255"/>
      <c r="H16" s="255"/>
      <c r="I16" s="256"/>
      <c r="J16" s="82">
        <v>10</v>
      </c>
      <c r="K16" s="83" t="str">
        <f>IF(J16&gt;E16,"Fehler","")</f>
        <v/>
      </c>
    </row>
    <row r="17" spans="1:12" s="43" customFormat="1" ht="42" customHeight="1" x14ac:dyDescent="0.2">
      <c r="A17" s="90"/>
      <c r="B17" s="91"/>
      <c r="C17" s="233" t="s">
        <v>17</v>
      </c>
      <c r="D17" s="234"/>
      <c r="E17" s="84">
        <v>10</v>
      </c>
      <c r="F17" s="235" t="s">
        <v>104</v>
      </c>
      <c r="G17" s="236"/>
      <c r="H17" s="236"/>
      <c r="I17" s="237"/>
      <c r="J17" s="85">
        <v>8</v>
      </c>
      <c r="K17" s="86" t="str">
        <f>IF(J17&gt;E17,"Fehler","")</f>
        <v/>
      </c>
    </row>
    <row r="18" spans="1:12" s="43" customFormat="1" ht="39" customHeight="1" x14ac:dyDescent="0.2">
      <c r="A18" s="90"/>
      <c r="B18" s="91"/>
      <c r="C18" s="233" t="s">
        <v>16</v>
      </c>
      <c r="D18" s="234"/>
      <c r="E18" s="84">
        <v>10</v>
      </c>
      <c r="F18" s="235" t="s">
        <v>105</v>
      </c>
      <c r="G18" s="236"/>
      <c r="H18" s="236"/>
      <c r="I18" s="237"/>
      <c r="J18" s="85">
        <v>10</v>
      </c>
      <c r="K18" s="86" t="str">
        <f>IF(J18&gt;E18,"Fehler","")</f>
        <v/>
      </c>
    </row>
    <row r="19" spans="1:12" s="43" customFormat="1" ht="38.1" customHeight="1" x14ac:dyDescent="0.2">
      <c r="A19" s="90"/>
      <c r="B19" s="91"/>
      <c r="C19" s="233" t="s">
        <v>15</v>
      </c>
      <c r="D19" s="234"/>
      <c r="E19" s="84">
        <v>10</v>
      </c>
      <c r="F19" s="235" t="s">
        <v>106</v>
      </c>
      <c r="G19" s="236"/>
      <c r="H19" s="236"/>
      <c r="I19" s="237"/>
      <c r="J19" s="85">
        <v>7</v>
      </c>
      <c r="K19" s="86" t="str">
        <f>IF(J19&gt;E19,"Fehler","")</f>
        <v/>
      </c>
    </row>
    <row r="20" spans="1:12" s="43" customFormat="1" ht="45.75" customHeight="1" thickBot="1" x14ac:dyDescent="0.25">
      <c r="A20" s="90"/>
      <c r="B20" s="91"/>
      <c r="C20" s="238" t="s">
        <v>14</v>
      </c>
      <c r="D20" s="239"/>
      <c r="E20" s="75">
        <v>10</v>
      </c>
      <c r="F20" s="240" t="s">
        <v>107</v>
      </c>
      <c r="G20" s="241"/>
      <c r="H20" s="241"/>
      <c r="I20" s="242"/>
      <c r="J20" s="76">
        <v>6</v>
      </c>
      <c r="K20" s="87">
        <f>IF(J16&gt;E16,"Fehler",IF(J17&gt;E17,"Fehler",IF(J18&gt;E18,"Fehler",IF(J19&gt;E19,"Fehler",IF(J20&gt;E20,"Fehler",SUM(J16:J20))))))</f>
        <v>41</v>
      </c>
    </row>
    <row r="21" spans="1:12" s="43" customFormat="1" ht="57" customHeight="1" thickBot="1" x14ac:dyDescent="0.25">
      <c r="A21" s="243" t="s">
        <v>13</v>
      </c>
      <c r="B21" s="244"/>
      <c r="C21" s="245" t="s">
        <v>12</v>
      </c>
      <c r="D21" s="245"/>
      <c r="E21" s="92">
        <v>10</v>
      </c>
      <c r="F21" s="246" t="s">
        <v>108</v>
      </c>
      <c r="G21" s="246"/>
      <c r="H21" s="246"/>
      <c r="I21" s="246"/>
      <c r="J21" s="93">
        <v>8</v>
      </c>
      <c r="K21" s="77">
        <f>IF(J21&gt;E21,"Fehler",SUM(J21))</f>
        <v>8</v>
      </c>
    </row>
    <row r="22" spans="1:12" s="43" customFormat="1" ht="38.25" customHeight="1" thickBot="1" x14ac:dyDescent="0.25">
      <c r="A22" s="222" t="s">
        <v>11</v>
      </c>
      <c r="B22" s="223"/>
      <c r="C22" s="224" t="s">
        <v>10</v>
      </c>
      <c r="D22" s="224"/>
      <c r="E22" s="78">
        <v>10</v>
      </c>
      <c r="F22" s="225" t="s">
        <v>109</v>
      </c>
      <c r="G22" s="225"/>
      <c r="H22" s="225"/>
      <c r="I22" s="225"/>
      <c r="J22" s="79">
        <v>5</v>
      </c>
      <c r="K22" s="77">
        <f>IF(J22&gt;E22,"Fehler",SUM(J22))</f>
        <v>5</v>
      </c>
    </row>
    <row r="23" spans="1:12" s="43" customFormat="1" ht="45.75" customHeight="1" thickBot="1" x14ac:dyDescent="0.25">
      <c r="A23" s="226" t="s">
        <v>9</v>
      </c>
      <c r="B23" s="227"/>
      <c r="C23" s="228"/>
      <c r="D23" s="94" t="s">
        <v>8</v>
      </c>
      <c r="E23" s="229" t="s">
        <v>7</v>
      </c>
      <c r="F23" s="228"/>
      <c r="G23" s="228"/>
      <c r="H23" s="95">
        <f>IF(K9="Fehler","Fehler",IF(K10="Fehler","Fehler",IF(K13="Fehler","Fehler",IF(K15="Fehler","Fehler",IF(K20="Fehler","Fehler",IF(K21="Fehler","Fehler",IF(K22="Fehler","Fehler",SUM(J9:J22))))))))</f>
        <v>77</v>
      </c>
      <c r="I23" s="94" t="s">
        <v>6</v>
      </c>
      <c r="J23" s="96" t="s">
        <v>5</v>
      </c>
      <c r="K23" s="97">
        <f>IF(H23="Fehler","Fehler",IF(SUM(K9:K22)=0,"",ROUND(SUM(((H23/100)*5)+1)*2,0)/2))</f>
        <v>5</v>
      </c>
    </row>
    <row r="24" spans="1:12" s="43" customFormat="1" ht="25.5" customHeight="1" x14ac:dyDescent="0.2">
      <c r="A24" s="69" t="s">
        <v>4</v>
      </c>
      <c r="B24" s="230" t="s">
        <v>110</v>
      </c>
      <c r="C24" s="230"/>
      <c r="D24" s="230"/>
      <c r="E24" s="98"/>
      <c r="F24" s="99" t="s">
        <v>3</v>
      </c>
      <c r="G24" s="231">
        <v>45435</v>
      </c>
      <c r="H24" s="232"/>
      <c r="I24" s="232"/>
      <c r="J24" s="232"/>
      <c r="K24" s="232"/>
    </row>
    <row r="25" spans="1:12" s="43" customFormat="1" ht="15" customHeight="1" x14ac:dyDescent="0.2">
      <c r="A25" s="69" t="s">
        <v>2</v>
      </c>
      <c r="B25" s="69"/>
      <c r="C25" s="69"/>
      <c r="D25" s="69"/>
      <c r="E25" s="70"/>
      <c r="F25" s="69" t="s">
        <v>111</v>
      </c>
      <c r="G25" s="69"/>
      <c r="H25" s="69"/>
      <c r="I25" s="69"/>
      <c r="J25" s="70"/>
      <c r="K25" s="70"/>
    </row>
    <row r="26" spans="1:12" s="103" customFormat="1" ht="25.5" customHeight="1" x14ac:dyDescent="0.2">
      <c r="A26" s="100"/>
      <c r="B26" s="100"/>
      <c r="C26" s="100"/>
      <c r="D26" s="100"/>
      <c r="E26" s="101"/>
      <c r="F26" s="100"/>
      <c r="G26" s="100"/>
      <c r="H26" s="100"/>
      <c r="I26" s="100"/>
      <c r="J26" s="102"/>
      <c r="K26" s="102"/>
    </row>
    <row r="27" spans="1:12" s="104" customFormat="1" ht="31.5" customHeight="1" x14ac:dyDescent="0.2">
      <c r="A27" s="220" t="s">
        <v>0</v>
      </c>
      <c r="B27" s="220"/>
      <c r="C27" s="221"/>
      <c r="D27" s="221"/>
      <c r="E27" s="221"/>
      <c r="F27" s="221"/>
      <c r="G27" s="221"/>
      <c r="H27" s="221"/>
      <c r="I27" s="221"/>
      <c r="J27" s="221"/>
      <c r="K27" s="221"/>
    </row>
    <row r="28" spans="1:12" s="43" customFormat="1" x14ac:dyDescent="0.2">
      <c r="E28" s="44"/>
      <c r="J28" s="44"/>
      <c r="K28" s="44"/>
    </row>
    <row r="29" spans="1:12" s="43" customFormat="1" x14ac:dyDescent="0.2">
      <c r="A29" s="546" t="s">
        <v>112</v>
      </c>
      <c r="E29" s="44"/>
      <c r="J29" s="44"/>
      <c r="K29" s="105"/>
      <c r="L29" s="105" t="s">
        <v>113</v>
      </c>
    </row>
    <row r="30" spans="1:12" s="43" customFormat="1" x14ac:dyDescent="0.2">
      <c r="E30" s="44"/>
      <c r="J30" s="44"/>
      <c r="K30" s="44"/>
    </row>
    <row r="31" spans="1:12" s="43" customFormat="1" x14ac:dyDescent="0.2">
      <c r="E31" s="44"/>
      <c r="J31" s="44"/>
      <c r="K31" s="44"/>
    </row>
    <row r="32" spans="1:12" s="43" customFormat="1" x14ac:dyDescent="0.2">
      <c r="E32" s="44"/>
      <c r="J32" s="44"/>
      <c r="K32" s="44"/>
    </row>
    <row r="33" spans="5:11" s="43" customFormat="1" x14ac:dyDescent="0.2">
      <c r="E33" s="44"/>
      <c r="J33" s="44"/>
      <c r="K33" s="44"/>
    </row>
    <row r="34" spans="5:11" s="43" customFormat="1" x14ac:dyDescent="0.2">
      <c r="E34" s="44"/>
      <c r="J34" s="44"/>
      <c r="K34" s="44"/>
    </row>
    <row r="35" spans="5:11" s="43" customFormat="1" x14ac:dyDescent="0.2">
      <c r="E35" s="44"/>
      <c r="J35" s="44"/>
      <c r="K35" s="44"/>
    </row>
    <row r="36" spans="5:11" s="43" customFormat="1" x14ac:dyDescent="0.2">
      <c r="E36" s="44"/>
      <c r="J36" s="44"/>
      <c r="K36" s="44"/>
    </row>
    <row r="37" spans="5:11" s="43" customFormat="1" x14ac:dyDescent="0.2">
      <c r="E37" s="44"/>
      <c r="J37" s="44"/>
      <c r="K37" s="44"/>
    </row>
    <row r="38" spans="5:11" s="43" customFormat="1" x14ac:dyDescent="0.2">
      <c r="E38" s="44"/>
      <c r="J38" s="44"/>
      <c r="K38" s="44"/>
    </row>
    <row r="39" spans="5:11" s="43" customFormat="1" x14ac:dyDescent="0.2">
      <c r="E39" s="44"/>
      <c r="J39" s="44"/>
      <c r="K39" s="44"/>
    </row>
    <row r="40" spans="5:11" s="43" customFormat="1" x14ac:dyDescent="0.2">
      <c r="E40" s="44"/>
      <c r="J40" s="44"/>
      <c r="K40" s="44"/>
    </row>
    <row r="41" spans="5:11" s="43" customFormat="1" x14ac:dyDescent="0.2">
      <c r="E41" s="44"/>
      <c r="J41" s="44"/>
      <c r="K41" s="44"/>
    </row>
    <row r="42" spans="5:11" s="43" customFormat="1" x14ac:dyDescent="0.2">
      <c r="E42" s="44"/>
      <c r="J42" s="44"/>
      <c r="K42" s="44"/>
    </row>
    <row r="43" spans="5:11" s="43" customFormat="1" x14ac:dyDescent="0.2">
      <c r="E43" s="44"/>
      <c r="J43" s="44"/>
      <c r="K43" s="44"/>
    </row>
    <row r="44" spans="5:11" s="43" customFormat="1" x14ac:dyDescent="0.2">
      <c r="E44" s="44"/>
      <c r="J44" s="44"/>
      <c r="K44" s="44"/>
    </row>
    <row r="45" spans="5:11" s="43" customFormat="1" x14ac:dyDescent="0.2">
      <c r="E45" s="44"/>
      <c r="J45" s="44"/>
      <c r="K45" s="44"/>
    </row>
    <row r="46" spans="5:11" s="43" customFormat="1" x14ac:dyDescent="0.2">
      <c r="E46" s="44"/>
      <c r="J46" s="44"/>
      <c r="K46" s="44"/>
    </row>
    <row r="47" spans="5:11" s="43" customFormat="1" x14ac:dyDescent="0.2">
      <c r="F47" s="44"/>
      <c r="G47" s="44"/>
    </row>
    <row r="48" spans="5:11" s="43" customFormat="1" x14ac:dyDescent="0.2">
      <c r="F48" s="44"/>
      <c r="G48" s="44"/>
    </row>
    <row r="49" spans="5:11" s="43" customFormat="1" x14ac:dyDescent="0.2">
      <c r="F49" s="44"/>
      <c r="G49" s="44"/>
    </row>
    <row r="50" spans="5:11" s="43" customFormat="1" x14ac:dyDescent="0.2">
      <c r="F50" s="44"/>
      <c r="G50" s="44"/>
    </row>
    <row r="51" spans="5:11" s="43" customFormat="1" x14ac:dyDescent="0.2">
      <c r="F51" s="44"/>
      <c r="G51" s="44"/>
    </row>
    <row r="52" spans="5:11" s="43" customFormat="1" x14ac:dyDescent="0.2">
      <c r="F52" s="44"/>
      <c r="G52" s="44"/>
    </row>
    <row r="53" spans="5:11" s="43" customFormat="1" x14ac:dyDescent="0.2">
      <c r="F53" s="44"/>
      <c r="G53" s="44"/>
    </row>
    <row r="54" spans="5:11" s="43" customFormat="1" x14ac:dyDescent="0.2">
      <c r="F54" s="44"/>
      <c r="G54" s="44"/>
    </row>
    <row r="55" spans="5:11" s="43" customFormat="1" x14ac:dyDescent="0.2">
      <c r="F55" s="44"/>
      <c r="G55" s="44"/>
    </row>
    <row r="56" spans="5:11" s="43" customFormat="1" x14ac:dyDescent="0.2">
      <c r="F56" s="44"/>
      <c r="G56" s="44"/>
    </row>
    <row r="57" spans="5:11" s="43" customFormat="1" x14ac:dyDescent="0.2">
      <c r="F57" s="44"/>
      <c r="G57" s="44"/>
    </row>
    <row r="58" spans="5:11" s="43" customFormat="1" x14ac:dyDescent="0.2">
      <c r="E58" s="44"/>
      <c r="J58" s="44"/>
      <c r="K58" s="44"/>
    </row>
    <row r="59" spans="5:11" s="43" customFormat="1" x14ac:dyDescent="0.2">
      <c r="E59" s="44"/>
      <c r="J59" s="44"/>
      <c r="K59" s="44"/>
    </row>
    <row r="60" spans="5:11" s="43" customFormat="1" x14ac:dyDescent="0.2">
      <c r="E60" s="44"/>
      <c r="J60" s="44"/>
      <c r="K60" s="44"/>
    </row>
    <row r="61" spans="5:11" s="43" customFormat="1" x14ac:dyDescent="0.2">
      <c r="E61" s="44"/>
      <c r="J61" s="44"/>
      <c r="K61" s="44"/>
    </row>
    <row r="62" spans="5:11" s="43" customFormat="1" x14ac:dyDescent="0.2">
      <c r="E62" s="44"/>
      <c r="J62" s="44"/>
      <c r="K62" s="44"/>
    </row>
    <row r="63" spans="5:11" s="43" customFormat="1" x14ac:dyDescent="0.2">
      <c r="E63" s="44"/>
      <c r="J63" s="44"/>
      <c r="K63" s="44"/>
    </row>
    <row r="64" spans="5:11" s="43" customFormat="1" x14ac:dyDescent="0.2">
      <c r="E64" s="44"/>
      <c r="J64" s="44"/>
      <c r="K64" s="44"/>
    </row>
    <row r="65" spans="5:11" s="43" customFormat="1" x14ac:dyDescent="0.2">
      <c r="E65" s="44"/>
      <c r="J65" s="44"/>
      <c r="K65" s="44"/>
    </row>
    <row r="66" spans="5:11" s="43" customFormat="1" x14ac:dyDescent="0.2">
      <c r="E66" s="44"/>
      <c r="J66" s="44"/>
      <c r="K66" s="44"/>
    </row>
    <row r="67" spans="5:11" s="43" customFormat="1" x14ac:dyDescent="0.2">
      <c r="E67" s="44"/>
      <c r="J67" s="44"/>
      <c r="K67" s="44"/>
    </row>
    <row r="68" spans="5:11" s="43" customFormat="1" x14ac:dyDescent="0.2">
      <c r="E68" s="44"/>
      <c r="J68" s="44"/>
      <c r="K68" s="44"/>
    </row>
  </sheetData>
  <sheetProtection algorithmName="SHA-512" hashValue="0Y0COUFhKhglLyxBIOxPKzxqkdR4hybn6+d9AYclnFgUU9ORocrV/pB4wPBsOT1thnAv8LsH9K+al75t7HvOuw==" saltValue="5RpnkrHk6UMuxiOdYYlBtA==" spinCount="100000" sheet="1" objects="1" scenarios="1" selectLockedCells="1" selectUnlockedCells="1"/>
  <mergeCells count="57">
    <mergeCell ref="A4:B4"/>
    <mergeCell ref="C4:K4"/>
    <mergeCell ref="A1:K1"/>
    <mergeCell ref="A2:B2"/>
    <mergeCell ref="C2:K2"/>
    <mergeCell ref="A3:B3"/>
    <mergeCell ref="C3:K3"/>
    <mergeCell ref="A5:B5"/>
    <mergeCell ref="C5:K5"/>
    <mergeCell ref="A6:B6"/>
    <mergeCell ref="C6:K6"/>
    <mergeCell ref="A7:B7"/>
    <mergeCell ref="C7:K7"/>
    <mergeCell ref="A8:B8"/>
    <mergeCell ref="C8:D8"/>
    <mergeCell ref="F8:I8"/>
    <mergeCell ref="A9:B9"/>
    <mergeCell ref="C9:D9"/>
    <mergeCell ref="F9:I9"/>
    <mergeCell ref="A10:B10"/>
    <mergeCell ref="C10:D10"/>
    <mergeCell ref="F10:I10"/>
    <mergeCell ref="A11:B13"/>
    <mergeCell ref="C11:D11"/>
    <mergeCell ref="F11:I11"/>
    <mergeCell ref="C12:D12"/>
    <mergeCell ref="F12:I12"/>
    <mergeCell ref="C13:D13"/>
    <mergeCell ref="F13:I13"/>
    <mergeCell ref="C18:D18"/>
    <mergeCell ref="F18:I18"/>
    <mergeCell ref="A14:B14"/>
    <mergeCell ref="C14:D14"/>
    <mergeCell ref="F14:I14"/>
    <mergeCell ref="A15:B15"/>
    <mergeCell ref="C15:D15"/>
    <mergeCell ref="F15:I15"/>
    <mergeCell ref="A16:B16"/>
    <mergeCell ref="C16:D16"/>
    <mergeCell ref="F16:I16"/>
    <mergeCell ref="C17:D17"/>
    <mergeCell ref="F17:I17"/>
    <mergeCell ref="C19:D19"/>
    <mergeCell ref="F19:I19"/>
    <mergeCell ref="C20:D20"/>
    <mergeCell ref="F20:I20"/>
    <mergeCell ref="A21:B21"/>
    <mergeCell ref="C21:D21"/>
    <mergeCell ref="F21:I21"/>
    <mergeCell ref="A27:K27"/>
    <mergeCell ref="A22:B22"/>
    <mergeCell ref="C22:D22"/>
    <mergeCell ref="F22:I22"/>
    <mergeCell ref="A23:C23"/>
    <mergeCell ref="E23:G23"/>
    <mergeCell ref="B24:D24"/>
    <mergeCell ref="G24:K24"/>
  </mergeCells>
  <pageMargins left="0.51181102362204722" right="0.23622047244094491" top="0.51181102362204722" bottom="0.15748031496062992" header="0.19685039370078741" footer="0"/>
  <pageSetup paperSize="9" scale="85" orientation="portrait" r:id="rId1"/>
  <headerFooter>
    <oddHeader>&amp;L&amp;6Plan de formation Forestier bûcheron CFC du 12.06.2019&amp;R&amp;6Annexe : Exigences relatives au dossier de formation</oddHeader>
    <oddFooter>&amp;L&amp;6Ortra Forêt Suisse / Codoc&amp;R&amp;6 4ème édition : 06.12.2023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Line="0" autoPict="0">
                <anchor moveWithCells="1">
                  <from>
                    <xdr:col>2</xdr:col>
                    <xdr:colOff>47625</xdr:colOff>
                    <xdr:row>5</xdr:row>
                    <xdr:rowOff>28575</xdr:rowOff>
                  </from>
                  <to>
                    <xdr:col>2</xdr:col>
                    <xdr:colOff>381000</xdr:colOff>
                    <xdr:row>5</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DB1FA-A167-466A-A65E-38D36B78D7D1}">
  <sheetPr>
    <tabColor theme="9" tint="0.39997558519241921"/>
  </sheetPr>
  <dimension ref="A1:K69"/>
  <sheetViews>
    <sheetView showGridLines="0" topLeftCell="A15" zoomScaleNormal="100" workbookViewId="0">
      <selection activeCell="F15" sqref="F15:I15"/>
    </sheetView>
  </sheetViews>
  <sheetFormatPr baseColWidth="10" defaultColWidth="11.42578125" defaultRowHeight="12.75" x14ac:dyDescent="0.2"/>
  <cols>
    <col min="1" max="1" width="5.7109375" style="1" customWidth="1"/>
    <col min="2" max="2" width="13.5703125" style="1" customWidth="1"/>
    <col min="3" max="3" width="10.7109375" style="1" customWidth="1"/>
    <col min="4" max="4" width="11.140625" style="1" customWidth="1"/>
    <col min="5" max="5" width="9.28515625" style="2" customWidth="1"/>
    <col min="6" max="6" width="7.42578125" style="1" customWidth="1"/>
    <col min="7" max="7" width="8.140625" style="1" customWidth="1"/>
    <col min="8" max="8" width="7.7109375" style="1" customWidth="1"/>
    <col min="9" max="9" width="11.140625" style="1" customWidth="1"/>
    <col min="10" max="10" width="8.140625" style="2" customWidth="1"/>
    <col min="11" max="11" width="6.7109375" style="2" customWidth="1"/>
    <col min="12" max="16384" width="11.42578125" style="1"/>
  </cols>
  <sheetData>
    <row r="1" spans="1:11" s="36" customFormat="1" ht="28.5" customHeight="1" thickBot="1" x14ac:dyDescent="0.25">
      <c r="A1" s="335" t="s">
        <v>45</v>
      </c>
      <c r="B1" s="336"/>
      <c r="C1" s="337"/>
      <c r="D1" s="337"/>
      <c r="E1" s="337"/>
      <c r="F1" s="337"/>
      <c r="G1" s="337"/>
      <c r="H1" s="337"/>
      <c r="I1" s="337"/>
      <c r="J1" s="337"/>
      <c r="K1" s="338"/>
    </row>
    <row r="2" spans="1:11" s="3" customFormat="1" ht="20.100000000000001" customHeight="1" x14ac:dyDescent="0.2">
      <c r="A2" s="343" t="s">
        <v>44</v>
      </c>
      <c r="B2" s="344"/>
      <c r="C2" s="347"/>
      <c r="D2" s="348"/>
      <c r="E2" s="348"/>
      <c r="F2" s="348"/>
      <c r="G2" s="348"/>
      <c r="H2" s="348"/>
      <c r="I2" s="348"/>
      <c r="J2" s="348"/>
      <c r="K2" s="349"/>
    </row>
    <row r="3" spans="1:11" s="3" customFormat="1" ht="20.100000000000001" customHeight="1" x14ac:dyDescent="0.2">
      <c r="A3" s="283" t="s">
        <v>43</v>
      </c>
      <c r="B3" s="284"/>
      <c r="C3" s="350"/>
      <c r="D3" s="351"/>
      <c r="E3" s="351"/>
      <c r="F3" s="351"/>
      <c r="G3" s="351"/>
      <c r="H3" s="351"/>
      <c r="I3" s="351"/>
      <c r="J3" s="351"/>
      <c r="K3" s="352"/>
    </row>
    <row r="4" spans="1:11" s="3" customFormat="1" ht="20.100000000000001" customHeight="1" x14ac:dyDescent="0.2">
      <c r="A4" s="283" t="s">
        <v>42</v>
      </c>
      <c r="B4" s="284"/>
      <c r="C4" s="350"/>
      <c r="D4" s="351"/>
      <c r="E4" s="351"/>
      <c r="F4" s="351"/>
      <c r="G4" s="351"/>
      <c r="H4" s="351"/>
      <c r="I4" s="351"/>
      <c r="J4" s="351"/>
      <c r="K4" s="352"/>
    </row>
    <row r="5" spans="1:11" s="3" customFormat="1" ht="20.100000000000001" customHeight="1" thickBot="1" x14ac:dyDescent="0.25">
      <c r="A5" s="345" t="s">
        <v>41</v>
      </c>
      <c r="B5" s="346"/>
      <c r="C5" s="353"/>
      <c r="D5" s="354"/>
      <c r="E5" s="354"/>
      <c r="F5" s="354"/>
      <c r="G5" s="354"/>
      <c r="H5" s="354"/>
      <c r="I5" s="354"/>
      <c r="J5" s="354"/>
      <c r="K5" s="355"/>
    </row>
    <row r="6" spans="1:11" s="3" customFormat="1" ht="20.100000000000001" customHeight="1" thickBot="1" x14ac:dyDescent="0.25">
      <c r="A6" s="356" t="s">
        <v>40</v>
      </c>
      <c r="B6" s="357"/>
      <c r="C6" s="339" t="s">
        <v>39</v>
      </c>
      <c r="D6" s="340"/>
      <c r="E6" s="341"/>
      <c r="F6" s="341"/>
      <c r="G6" s="341"/>
      <c r="H6" s="341"/>
      <c r="I6" s="341"/>
      <c r="J6" s="341"/>
      <c r="K6" s="342"/>
    </row>
    <row r="7" spans="1:11" s="3" customFormat="1" ht="25.5" customHeight="1" thickBot="1" x14ac:dyDescent="0.25">
      <c r="A7" s="368" t="s">
        <v>38</v>
      </c>
      <c r="B7" s="369"/>
      <c r="C7" s="371" t="s">
        <v>37</v>
      </c>
      <c r="D7" s="371"/>
      <c r="E7" s="371"/>
      <c r="F7" s="371"/>
      <c r="G7" s="371"/>
      <c r="H7" s="371"/>
      <c r="I7" s="371"/>
      <c r="J7" s="371"/>
      <c r="K7" s="372"/>
    </row>
    <row r="8" spans="1:11" s="3" customFormat="1" ht="33.75" customHeight="1" thickBot="1" x14ac:dyDescent="0.25">
      <c r="A8" s="321" t="s">
        <v>36</v>
      </c>
      <c r="B8" s="370"/>
      <c r="C8" s="333" t="s">
        <v>35</v>
      </c>
      <c r="D8" s="370"/>
      <c r="E8" s="35" t="s">
        <v>34</v>
      </c>
      <c r="F8" s="333" t="s">
        <v>33</v>
      </c>
      <c r="G8" s="322"/>
      <c r="H8" s="322"/>
      <c r="I8" s="370"/>
      <c r="J8" s="35" t="s">
        <v>32</v>
      </c>
      <c r="K8" s="34" t="s">
        <v>31</v>
      </c>
    </row>
    <row r="9" spans="1:11" s="3" customFormat="1" ht="54" customHeight="1" thickBot="1" x14ac:dyDescent="0.25">
      <c r="A9" s="310" t="s">
        <v>30</v>
      </c>
      <c r="B9" s="316"/>
      <c r="C9" s="373" t="s">
        <v>29</v>
      </c>
      <c r="D9" s="373"/>
      <c r="E9" s="22">
        <v>5</v>
      </c>
      <c r="F9" s="529"/>
      <c r="G9" s="529"/>
      <c r="H9" s="529"/>
      <c r="I9" s="529"/>
      <c r="J9" s="21"/>
      <c r="K9" s="15">
        <f>IF(J9&gt;E9,"Fehler",SUM(J9))</f>
        <v>0</v>
      </c>
    </row>
    <row r="10" spans="1:11" s="3" customFormat="1" ht="63" customHeight="1" thickBot="1" x14ac:dyDescent="0.25">
      <c r="A10" s="328" t="s">
        <v>28</v>
      </c>
      <c r="B10" s="375"/>
      <c r="C10" s="325" t="s">
        <v>27</v>
      </c>
      <c r="D10" s="325"/>
      <c r="E10" s="17">
        <v>5</v>
      </c>
      <c r="F10" s="530"/>
      <c r="G10" s="530"/>
      <c r="H10" s="530"/>
      <c r="I10" s="530"/>
      <c r="J10" s="16"/>
      <c r="K10" s="33">
        <f>IF(J10&gt;E10,"Fehler",SUM(J10))</f>
        <v>0</v>
      </c>
    </row>
    <row r="11" spans="1:11" s="3" customFormat="1" ht="39" customHeight="1" x14ac:dyDescent="0.2">
      <c r="A11" s="310" t="s">
        <v>26</v>
      </c>
      <c r="B11" s="311"/>
      <c r="C11" s="366" t="s">
        <v>25</v>
      </c>
      <c r="D11" s="366"/>
      <c r="E11" s="30">
        <v>5</v>
      </c>
      <c r="F11" s="531"/>
      <c r="G11" s="531"/>
      <c r="H11" s="531"/>
      <c r="I11" s="531"/>
      <c r="J11" s="29"/>
      <c r="K11" s="28" t="str">
        <f>IF(J11&gt;E11,"Fehler","")</f>
        <v/>
      </c>
    </row>
    <row r="12" spans="1:11" s="3" customFormat="1" ht="35.1" customHeight="1" x14ac:dyDescent="0.2">
      <c r="A12" s="312"/>
      <c r="B12" s="313"/>
      <c r="C12" s="364" t="s">
        <v>24</v>
      </c>
      <c r="D12" s="364"/>
      <c r="E12" s="27">
        <v>3</v>
      </c>
      <c r="F12" s="532"/>
      <c r="G12" s="532"/>
      <c r="H12" s="532"/>
      <c r="I12" s="532"/>
      <c r="J12" s="26"/>
      <c r="K12" s="25" t="str">
        <f>IF(J12&gt;E12,"Fehler","")</f>
        <v/>
      </c>
    </row>
    <row r="13" spans="1:11" s="3" customFormat="1" ht="33.950000000000003" customHeight="1" thickBot="1" x14ac:dyDescent="0.25">
      <c r="A13" s="314"/>
      <c r="B13" s="315"/>
      <c r="C13" s="364" t="s">
        <v>23</v>
      </c>
      <c r="D13" s="364"/>
      <c r="E13" s="27">
        <v>2</v>
      </c>
      <c r="F13" s="532"/>
      <c r="G13" s="532"/>
      <c r="H13" s="532"/>
      <c r="I13" s="532"/>
      <c r="J13" s="26"/>
      <c r="K13" s="20">
        <f>IF(J11&gt;E11,"Fehler",IF(J12&gt;E12,"Fehler",IF(J13&gt;E13,"Fehler",SUM(J11:J13))))</f>
        <v>0</v>
      </c>
    </row>
    <row r="14" spans="1:11" s="3" customFormat="1" ht="36" customHeight="1" x14ac:dyDescent="0.2">
      <c r="A14" s="310" t="s">
        <v>22</v>
      </c>
      <c r="B14" s="316"/>
      <c r="C14" s="366" t="s">
        <v>21</v>
      </c>
      <c r="D14" s="366"/>
      <c r="E14" s="30">
        <v>5</v>
      </c>
      <c r="F14" s="533"/>
      <c r="G14" s="534"/>
      <c r="H14" s="534"/>
      <c r="I14" s="535"/>
      <c r="J14" s="29"/>
      <c r="K14" s="28" t="str">
        <f>IF(J14&gt;E14,"Fehler","")</f>
        <v/>
      </c>
    </row>
    <row r="15" spans="1:11" s="3" customFormat="1" ht="38.1" customHeight="1" thickBot="1" x14ac:dyDescent="0.25">
      <c r="A15" s="361"/>
      <c r="B15" s="362"/>
      <c r="C15" s="365" t="s">
        <v>20</v>
      </c>
      <c r="D15" s="365"/>
      <c r="E15" s="32">
        <v>5</v>
      </c>
      <c r="F15" s="536"/>
      <c r="G15" s="537"/>
      <c r="H15" s="537"/>
      <c r="I15" s="538"/>
      <c r="J15" s="31"/>
      <c r="K15" s="20">
        <f>IF(J14&gt;E14,"Fehler",IF(J15&gt;E15,"Fehler",SUM(J14:J15)))</f>
        <v>0</v>
      </c>
    </row>
    <row r="16" spans="1:11" s="3" customFormat="1" ht="38.1" customHeight="1" x14ac:dyDescent="0.2">
      <c r="A16" s="310" t="s">
        <v>19</v>
      </c>
      <c r="B16" s="316"/>
      <c r="C16" s="317" t="s">
        <v>18</v>
      </c>
      <c r="D16" s="318"/>
      <c r="E16" s="30">
        <v>10</v>
      </c>
      <c r="F16" s="539"/>
      <c r="G16" s="540"/>
      <c r="H16" s="540"/>
      <c r="I16" s="541"/>
      <c r="J16" s="29"/>
      <c r="K16" s="28" t="str">
        <f>IF(J16&gt;E16,"Fehler","")</f>
        <v/>
      </c>
    </row>
    <row r="17" spans="1:11" s="3" customFormat="1" ht="39" customHeight="1" x14ac:dyDescent="0.2">
      <c r="A17" s="24"/>
      <c r="B17" s="23"/>
      <c r="C17" s="306" t="s">
        <v>17</v>
      </c>
      <c r="D17" s="307"/>
      <c r="E17" s="27">
        <v>10</v>
      </c>
      <c r="F17" s="542"/>
      <c r="G17" s="543"/>
      <c r="H17" s="543"/>
      <c r="I17" s="544"/>
      <c r="J17" s="26"/>
      <c r="K17" s="25" t="str">
        <f>IF(J17&gt;E17,"Fehler","")</f>
        <v/>
      </c>
    </row>
    <row r="18" spans="1:11" s="3" customFormat="1" ht="35.1" customHeight="1" x14ac:dyDescent="0.2">
      <c r="A18" s="24"/>
      <c r="B18" s="23"/>
      <c r="C18" s="306" t="s">
        <v>16</v>
      </c>
      <c r="D18" s="307"/>
      <c r="E18" s="27">
        <v>10</v>
      </c>
      <c r="F18" s="542"/>
      <c r="G18" s="543"/>
      <c r="H18" s="543"/>
      <c r="I18" s="544"/>
      <c r="J18" s="26"/>
      <c r="K18" s="25" t="str">
        <f>IF(J18&gt;E18,"Fehler","")</f>
        <v/>
      </c>
    </row>
    <row r="19" spans="1:11" s="3" customFormat="1" ht="35.1" customHeight="1" x14ac:dyDescent="0.2">
      <c r="A19" s="24"/>
      <c r="B19" s="23"/>
      <c r="C19" s="306" t="s">
        <v>15</v>
      </c>
      <c r="D19" s="307"/>
      <c r="E19" s="27">
        <v>10</v>
      </c>
      <c r="F19" s="542"/>
      <c r="G19" s="543"/>
      <c r="H19" s="543"/>
      <c r="I19" s="544"/>
      <c r="J19" s="26"/>
      <c r="K19" s="25" t="str">
        <f>IF(J19&gt;E19,"Fehler","")</f>
        <v/>
      </c>
    </row>
    <row r="20" spans="1:11" s="3" customFormat="1" ht="39.950000000000003" customHeight="1" thickBot="1" x14ac:dyDescent="0.25">
      <c r="A20" s="24"/>
      <c r="B20" s="23"/>
      <c r="C20" s="308" t="s">
        <v>14</v>
      </c>
      <c r="D20" s="309"/>
      <c r="E20" s="22">
        <v>10</v>
      </c>
      <c r="F20" s="536"/>
      <c r="G20" s="537"/>
      <c r="H20" s="537"/>
      <c r="I20" s="538"/>
      <c r="J20" s="21"/>
      <c r="K20" s="20">
        <f>IF(J16&gt;E16,"Fehler",IF(J17&gt;E17,"Fehler",IF(J18&gt;E18,"Fehler",IF(J19&gt;E19,"Fehler",IF(J20&gt;E20,"Fehler",SUM(J16:J20))))))</f>
        <v>0</v>
      </c>
    </row>
    <row r="21" spans="1:11" s="3" customFormat="1" ht="47.1" customHeight="1" thickBot="1" x14ac:dyDescent="0.25">
      <c r="A21" s="310" t="s">
        <v>13</v>
      </c>
      <c r="B21" s="316"/>
      <c r="C21" s="324" t="s">
        <v>12</v>
      </c>
      <c r="D21" s="324"/>
      <c r="E21" s="19">
        <v>10</v>
      </c>
      <c r="F21" s="545"/>
      <c r="G21" s="545"/>
      <c r="H21" s="545"/>
      <c r="I21" s="545"/>
      <c r="J21" s="18"/>
      <c r="K21" s="15">
        <f>IF(J21&gt;E21,"Fehler",SUM(J21))</f>
        <v>0</v>
      </c>
    </row>
    <row r="22" spans="1:11" s="3" customFormat="1" ht="39" customHeight="1" thickBot="1" x14ac:dyDescent="0.25">
      <c r="A22" s="328" t="s">
        <v>11</v>
      </c>
      <c r="B22" s="329"/>
      <c r="C22" s="325" t="s">
        <v>10</v>
      </c>
      <c r="D22" s="325"/>
      <c r="E22" s="17">
        <v>10</v>
      </c>
      <c r="F22" s="530"/>
      <c r="G22" s="530"/>
      <c r="H22" s="530"/>
      <c r="I22" s="530"/>
      <c r="J22" s="16"/>
      <c r="K22" s="15">
        <f>IF(J22&gt;E22,"Fehler",SUM(J22))</f>
        <v>0</v>
      </c>
    </row>
    <row r="23" spans="1:11" s="3" customFormat="1" ht="45.75" customHeight="1" thickBot="1" x14ac:dyDescent="0.25">
      <c r="A23" s="321" t="s">
        <v>9</v>
      </c>
      <c r="B23" s="322"/>
      <c r="C23" s="323"/>
      <c r="D23" s="13" t="s">
        <v>8</v>
      </c>
      <c r="E23" s="333" t="s">
        <v>7</v>
      </c>
      <c r="F23" s="323"/>
      <c r="G23" s="323"/>
      <c r="H23" s="14">
        <f>IF(K9="Fehler","Fehler",IF(K10="Fehler","Fehler",IF(K13="Fehler","Fehler",IF(K15="Fehler","Fehler",IF(K20="Fehler","Fehler",IF(K21="Fehler","Fehler",IF(K22="Fehler","Fehler",SUM(J9:J22))))))))</f>
        <v>0</v>
      </c>
      <c r="I23" s="13" t="s">
        <v>6</v>
      </c>
      <c r="J23" s="12" t="s">
        <v>5</v>
      </c>
      <c r="K23" s="11" t="str">
        <f>IF(H23="Fehler","Fehler",IF(SUM(K9:K22)=0,"",ROUND(SUM(((H23/100)*5)+1)*2,0)/2))</f>
        <v/>
      </c>
    </row>
    <row r="24" spans="1:11" s="3" customFormat="1" ht="16.5" customHeight="1" x14ac:dyDescent="0.2">
      <c r="A24" s="8" t="s">
        <v>4</v>
      </c>
      <c r="B24" s="330"/>
      <c r="C24" s="330"/>
      <c r="D24" s="330"/>
      <c r="E24" s="10"/>
      <c r="F24" s="9" t="s">
        <v>3</v>
      </c>
      <c r="G24" s="331"/>
      <c r="H24" s="332"/>
      <c r="I24" s="332"/>
      <c r="J24" s="332"/>
      <c r="K24" s="332"/>
    </row>
    <row r="25" spans="1:11" s="3" customFormat="1" ht="23.25" customHeight="1" x14ac:dyDescent="0.2">
      <c r="A25" s="8" t="s">
        <v>2</v>
      </c>
      <c r="B25" s="8"/>
      <c r="C25" s="8"/>
      <c r="D25" s="8"/>
      <c r="E25" s="7"/>
      <c r="F25" s="8" t="s">
        <v>1</v>
      </c>
      <c r="G25" s="8"/>
      <c r="H25" s="8"/>
      <c r="I25" s="8"/>
      <c r="J25" s="7"/>
      <c r="K25" s="7"/>
    </row>
    <row r="26" spans="1:11" s="3" customFormat="1" ht="15" customHeight="1" x14ac:dyDescent="0.2">
      <c r="A26" s="334"/>
      <c r="B26" s="334"/>
      <c r="C26" s="334"/>
      <c r="D26" s="334"/>
      <c r="E26" s="6"/>
      <c r="F26" s="334"/>
      <c r="G26" s="334"/>
      <c r="H26" s="334"/>
      <c r="I26" s="334"/>
      <c r="J26" s="334"/>
      <c r="K26" s="334"/>
    </row>
    <row r="27" spans="1:11" s="5" customFormat="1" ht="41.25" customHeight="1" x14ac:dyDescent="0.2">
      <c r="A27" s="319" t="s">
        <v>0</v>
      </c>
      <c r="B27" s="319"/>
      <c r="C27" s="320"/>
      <c r="D27" s="320"/>
      <c r="E27" s="320"/>
      <c r="F27" s="320"/>
      <c r="G27" s="320"/>
      <c r="H27" s="320"/>
      <c r="I27" s="320"/>
      <c r="J27" s="320"/>
      <c r="K27" s="320"/>
    </row>
    <row r="28" spans="1:11" s="3" customFormat="1" ht="36.75" customHeight="1" x14ac:dyDescent="0.2">
      <c r="E28" s="4"/>
      <c r="J28" s="4"/>
      <c r="K28" s="4"/>
    </row>
    <row r="29" spans="1:11" s="3" customFormat="1" x14ac:dyDescent="0.2">
      <c r="E29" s="4"/>
      <c r="J29" s="4"/>
      <c r="K29" s="4"/>
    </row>
    <row r="30" spans="1:11" s="3" customFormat="1" x14ac:dyDescent="0.2">
      <c r="E30" s="4"/>
      <c r="J30" s="4"/>
      <c r="K30" s="4"/>
    </row>
    <row r="31" spans="1:11" s="3" customFormat="1" x14ac:dyDescent="0.2">
      <c r="E31" s="4"/>
      <c r="J31" s="4"/>
      <c r="K31" s="4"/>
    </row>
    <row r="32" spans="1:11" s="3" customFormat="1" x14ac:dyDescent="0.2">
      <c r="E32" s="4"/>
      <c r="J32" s="4"/>
      <c r="K32" s="4"/>
    </row>
    <row r="33" spans="5:11" s="3" customFormat="1" x14ac:dyDescent="0.2">
      <c r="E33" s="4"/>
      <c r="J33" s="4"/>
      <c r="K33" s="4"/>
    </row>
    <row r="34" spans="5:11" s="3" customFormat="1" x14ac:dyDescent="0.2">
      <c r="E34" s="4"/>
      <c r="J34" s="4"/>
      <c r="K34" s="4"/>
    </row>
    <row r="35" spans="5:11" s="3" customFormat="1" x14ac:dyDescent="0.2">
      <c r="E35" s="4"/>
      <c r="J35" s="4"/>
      <c r="K35" s="4"/>
    </row>
    <row r="36" spans="5:11" s="3" customFormat="1" x14ac:dyDescent="0.2">
      <c r="E36" s="4"/>
      <c r="J36" s="4"/>
      <c r="K36" s="4"/>
    </row>
    <row r="37" spans="5:11" s="3" customFormat="1" x14ac:dyDescent="0.2">
      <c r="E37" s="4"/>
      <c r="J37" s="4"/>
      <c r="K37" s="4"/>
    </row>
    <row r="38" spans="5:11" s="3" customFormat="1" x14ac:dyDescent="0.2">
      <c r="E38" s="4"/>
      <c r="J38" s="4"/>
      <c r="K38" s="4"/>
    </row>
    <row r="39" spans="5:11" s="3" customFormat="1" x14ac:dyDescent="0.2">
      <c r="E39" s="4"/>
      <c r="J39" s="4"/>
      <c r="K39" s="4"/>
    </row>
    <row r="40" spans="5:11" s="3" customFormat="1" x14ac:dyDescent="0.2">
      <c r="E40" s="4"/>
      <c r="J40" s="4"/>
      <c r="K40" s="4"/>
    </row>
    <row r="41" spans="5:11" s="3" customFormat="1" x14ac:dyDescent="0.2">
      <c r="E41" s="4"/>
      <c r="J41" s="4"/>
      <c r="K41" s="4"/>
    </row>
    <row r="42" spans="5:11" s="3" customFormat="1" x14ac:dyDescent="0.2">
      <c r="E42" s="4"/>
      <c r="J42" s="4"/>
      <c r="K42" s="4"/>
    </row>
    <row r="43" spans="5:11" s="3" customFormat="1" x14ac:dyDescent="0.2">
      <c r="E43" s="4"/>
      <c r="J43" s="4"/>
      <c r="K43" s="4"/>
    </row>
    <row r="44" spans="5:11" s="3" customFormat="1" x14ac:dyDescent="0.2">
      <c r="E44" s="4"/>
      <c r="J44" s="4"/>
      <c r="K44" s="4"/>
    </row>
    <row r="45" spans="5:11" s="3" customFormat="1" x14ac:dyDescent="0.2">
      <c r="E45" s="4"/>
      <c r="J45" s="4"/>
      <c r="K45" s="4"/>
    </row>
    <row r="46" spans="5:11" s="3" customFormat="1" x14ac:dyDescent="0.2">
      <c r="E46" s="4"/>
      <c r="J46" s="4"/>
      <c r="K46" s="4"/>
    </row>
    <row r="47" spans="5:11" s="3" customFormat="1" x14ac:dyDescent="0.2">
      <c r="E47" s="4"/>
      <c r="J47" s="4"/>
      <c r="K47" s="4"/>
    </row>
    <row r="48" spans="5:11" s="3" customFormat="1" x14ac:dyDescent="0.2">
      <c r="E48" s="4"/>
      <c r="J48" s="4"/>
      <c r="K48" s="4"/>
    </row>
    <row r="49" spans="5:11" s="3" customFormat="1" x14ac:dyDescent="0.2">
      <c r="E49" s="4"/>
      <c r="J49" s="4"/>
      <c r="K49" s="4"/>
    </row>
    <row r="50" spans="5:11" s="3" customFormat="1" x14ac:dyDescent="0.2">
      <c r="E50" s="4"/>
      <c r="J50" s="4"/>
      <c r="K50" s="4"/>
    </row>
    <row r="51" spans="5:11" s="3" customFormat="1" x14ac:dyDescent="0.2">
      <c r="E51" s="4"/>
      <c r="J51" s="4"/>
      <c r="K51" s="4"/>
    </row>
    <row r="52" spans="5:11" s="3" customFormat="1" x14ac:dyDescent="0.2">
      <c r="E52" s="4"/>
      <c r="J52" s="4"/>
      <c r="K52" s="4"/>
    </row>
    <row r="53" spans="5:11" s="3" customFormat="1" x14ac:dyDescent="0.2">
      <c r="E53" s="4"/>
      <c r="J53" s="4"/>
      <c r="K53" s="4"/>
    </row>
    <row r="54" spans="5:11" s="3" customFormat="1" x14ac:dyDescent="0.2">
      <c r="E54" s="4"/>
      <c r="J54" s="4"/>
      <c r="K54" s="4"/>
    </row>
    <row r="55" spans="5:11" s="3" customFormat="1" x14ac:dyDescent="0.2">
      <c r="E55" s="4"/>
      <c r="J55" s="4"/>
      <c r="K55" s="4"/>
    </row>
    <row r="56" spans="5:11" s="3" customFormat="1" x14ac:dyDescent="0.2">
      <c r="E56" s="4"/>
      <c r="J56" s="4"/>
      <c r="K56" s="4"/>
    </row>
    <row r="57" spans="5:11" s="3" customFormat="1" x14ac:dyDescent="0.2">
      <c r="E57" s="4"/>
      <c r="J57" s="4"/>
      <c r="K57" s="4"/>
    </row>
    <row r="58" spans="5:11" s="3" customFormat="1" x14ac:dyDescent="0.2">
      <c r="E58" s="4"/>
      <c r="J58" s="4"/>
      <c r="K58" s="4"/>
    </row>
    <row r="59" spans="5:11" s="3" customFormat="1" x14ac:dyDescent="0.2">
      <c r="E59" s="4"/>
      <c r="J59" s="4"/>
      <c r="K59" s="4"/>
    </row>
    <row r="60" spans="5:11" s="3" customFormat="1" x14ac:dyDescent="0.2">
      <c r="E60" s="4"/>
      <c r="J60" s="4"/>
      <c r="K60" s="4"/>
    </row>
    <row r="61" spans="5:11" s="3" customFormat="1" x14ac:dyDescent="0.2">
      <c r="E61" s="4"/>
      <c r="J61" s="4"/>
      <c r="K61" s="4"/>
    </row>
    <row r="62" spans="5:11" s="3" customFormat="1" x14ac:dyDescent="0.2">
      <c r="E62" s="4"/>
      <c r="J62" s="4"/>
      <c r="K62" s="4"/>
    </row>
    <row r="63" spans="5:11" s="3" customFormat="1" x14ac:dyDescent="0.2">
      <c r="E63" s="4"/>
      <c r="J63" s="4"/>
      <c r="K63" s="4"/>
    </row>
    <row r="64" spans="5:11" s="3" customFormat="1" x14ac:dyDescent="0.2">
      <c r="E64" s="4"/>
      <c r="J64" s="4"/>
      <c r="K64" s="4"/>
    </row>
    <row r="65" spans="1:11" s="3" customFormat="1" x14ac:dyDescent="0.2">
      <c r="E65" s="4"/>
      <c r="J65" s="4"/>
      <c r="K65" s="4"/>
    </row>
    <row r="66" spans="1:11" s="3" customFormat="1" x14ac:dyDescent="0.2">
      <c r="E66" s="4"/>
      <c r="J66" s="4"/>
      <c r="K66" s="4"/>
    </row>
    <row r="67" spans="1:11" s="3" customFormat="1" x14ac:dyDescent="0.2">
      <c r="E67" s="4"/>
      <c r="J67" s="4"/>
      <c r="K67" s="4"/>
    </row>
    <row r="68" spans="1:11" s="3" customFormat="1" x14ac:dyDescent="0.2">
      <c r="E68" s="4"/>
      <c r="J68" s="4"/>
      <c r="K68" s="4"/>
    </row>
    <row r="69" spans="1:11" s="3" customFormat="1" x14ac:dyDescent="0.2">
      <c r="A69" s="1"/>
      <c r="B69" s="1"/>
      <c r="C69" s="1"/>
      <c r="D69" s="1"/>
      <c r="E69" s="2"/>
      <c r="F69" s="1"/>
      <c r="G69" s="1"/>
      <c r="H69" s="1"/>
      <c r="I69" s="1"/>
      <c r="J69" s="2"/>
      <c r="K69" s="2"/>
    </row>
  </sheetData>
  <sheetProtection algorithmName="SHA-512" hashValue="Y4Jk83UhOhbv+6JaorQbc6Ku+Jr7kaFGBZdveFh5+5IvL+25Ch1yoyr8n5x+jthwQtw1slQAupBRab+r9XhJvA==" saltValue="Co5S2vhzfwAO+UtRmJfuoA==" spinCount="100000" sheet="1" objects="1" scenarios="1" selectLockedCells="1" pivotTables="0"/>
  <mergeCells count="59">
    <mergeCell ref="F11:I11"/>
    <mergeCell ref="F12:I12"/>
    <mergeCell ref="C11:D11"/>
    <mergeCell ref="A7:B7"/>
    <mergeCell ref="A8:B8"/>
    <mergeCell ref="A9:B9"/>
    <mergeCell ref="C7:K7"/>
    <mergeCell ref="C9:D9"/>
    <mergeCell ref="C10:D10"/>
    <mergeCell ref="F8:I8"/>
    <mergeCell ref="F9:I9"/>
    <mergeCell ref="F10:I10"/>
    <mergeCell ref="C8:D8"/>
    <mergeCell ref="A10:B10"/>
    <mergeCell ref="F14:I14"/>
    <mergeCell ref="A15:B15"/>
    <mergeCell ref="F13:I13"/>
    <mergeCell ref="C12:D12"/>
    <mergeCell ref="F15:I15"/>
    <mergeCell ref="C13:D13"/>
    <mergeCell ref="C15:D15"/>
    <mergeCell ref="C14:D14"/>
    <mergeCell ref="A1:K1"/>
    <mergeCell ref="C6:K6"/>
    <mergeCell ref="A2:B2"/>
    <mergeCell ref="A3:B3"/>
    <mergeCell ref="A4:B4"/>
    <mergeCell ref="A5:B5"/>
    <mergeCell ref="C2:K2"/>
    <mergeCell ref="C3:K3"/>
    <mergeCell ref="C4:K4"/>
    <mergeCell ref="C5:K5"/>
    <mergeCell ref="A6:B6"/>
    <mergeCell ref="A27:K27"/>
    <mergeCell ref="A23:C23"/>
    <mergeCell ref="C21:D21"/>
    <mergeCell ref="C22:D22"/>
    <mergeCell ref="F21:I21"/>
    <mergeCell ref="F22:I22"/>
    <mergeCell ref="A22:B22"/>
    <mergeCell ref="B24:D24"/>
    <mergeCell ref="G24:K24"/>
    <mergeCell ref="E23:G23"/>
    <mergeCell ref="A21:B21"/>
    <mergeCell ref="A26:D26"/>
    <mergeCell ref="F26:K26"/>
    <mergeCell ref="C19:D19"/>
    <mergeCell ref="C20:D20"/>
    <mergeCell ref="A11:B13"/>
    <mergeCell ref="A16:B16"/>
    <mergeCell ref="C16:D16"/>
    <mergeCell ref="C17:D17"/>
    <mergeCell ref="C18:D18"/>
    <mergeCell ref="A14:B14"/>
    <mergeCell ref="F16:I16"/>
    <mergeCell ref="F17:I17"/>
    <mergeCell ref="F18:I18"/>
    <mergeCell ref="F19:I19"/>
    <mergeCell ref="F20:I20"/>
  </mergeCells>
  <pageMargins left="0.51181102362204722" right="0.23622047244094491" top="0.55118110236220474" bottom="0.15748031496062992" header="0.19685039370078741" footer="0"/>
  <pageSetup paperSize="9" scale="85" orientation="portrait" r:id="rId1"/>
  <headerFooter>
    <oddHeader>&amp;L&amp;6Plan de formation Forestier bûcheron CFC du 12.06.2019&amp;R&amp;6Annexe : Exigences relatives au dossier de formation</oddHeader>
    <oddFooter>&amp;L&amp;6Ortra Forêt Suisse / Codoc&amp;R&amp;6 4ème édition : 06.12.2023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Line="0" autoPict="0">
                <anchor moveWithCells="1">
                  <from>
                    <xdr:col>2</xdr:col>
                    <xdr:colOff>47625</xdr:colOff>
                    <xdr:row>5</xdr:row>
                    <xdr:rowOff>28575</xdr:rowOff>
                  </from>
                  <to>
                    <xdr:col>2</xdr:col>
                    <xdr:colOff>390525</xdr:colOff>
                    <xdr:row>5</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60B95-178D-477C-8590-6F00DBA66BD1}">
  <sheetPr>
    <tabColor theme="9" tint="0.39997558519241921"/>
  </sheetPr>
  <dimension ref="A1:K70"/>
  <sheetViews>
    <sheetView showGridLines="0" topLeftCell="A20" zoomScaleNormal="100" workbookViewId="0">
      <selection activeCell="F20" sqref="F20:I20"/>
    </sheetView>
  </sheetViews>
  <sheetFormatPr baseColWidth="10" defaultColWidth="11.42578125" defaultRowHeight="12.75" x14ac:dyDescent="0.2"/>
  <cols>
    <col min="1" max="1" width="5.7109375" style="1" customWidth="1"/>
    <col min="2" max="2" width="13.5703125" style="1" customWidth="1"/>
    <col min="3" max="3" width="5.85546875" style="1" customWidth="1"/>
    <col min="4" max="4" width="20.85546875" style="1" customWidth="1"/>
    <col min="5" max="5" width="6.42578125" style="2" customWidth="1"/>
    <col min="6" max="6" width="7.42578125" style="1" customWidth="1"/>
    <col min="7" max="7" width="8.140625" style="1" customWidth="1"/>
    <col min="8" max="8" width="6.28515625" style="1" customWidth="1"/>
    <col min="9" max="9" width="11.140625" style="1" customWidth="1"/>
    <col min="10" max="10" width="8.140625" style="2" customWidth="1"/>
    <col min="11" max="11" width="6.7109375" style="2" customWidth="1"/>
    <col min="12" max="16384" width="11.42578125" style="1"/>
  </cols>
  <sheetData>
    <row r="1" spans="1:11" s="36" customFormat="1" ht="28.5" customHeight="1" thickBot="1" x14ac:dyDescent="0.25">
      <c r="A1" s="385" t="s">
        <v>52</v>
      </c>
      <c r="B1" s="386"/>
      <c r="C1" s="387"/>
      <c r="D1" s="387"/>
      <c r="E1" s="387"/>
      <c r="F1" s="387"/>
      <c r="G1" s="387"/>
      <c r="H1" s="387"/>
      <c r="I1" s="387"/>
      <c r="J1" s="387"/>
      <c r="K1" s="388"/>
    </row>
    <row r="2" spans="1:11" s="3" customFormat="1" ht="20.100000000000001" customHeight="1" x14ac:dyDescent="0.2">
      <c r="A2" s="389" t="s">
        <v>44</v>
      </c>
      <c r="B2" s="318"/>
      <c r="C2" s="390" t="str">
        <f>IF('1 sem a'!C2 = "","",'1 sem a'!C2:K2)</f>
        <v/>
      </c>
      <c r="D2" s="390"/>
      <c r="E2" s="390"/>
      <c r="F2" s="390"/>
      <c r="G2" s="390"/>
      <c r="H2" s="390"/>
      <c r="I2" s="390"/>
      <c r="J2" s="390"/>
      <c r="K2" s="390"/>
    </row>
    <row r="3" spans="1:11" s="3" customFormat="1" ht="20.100000000000001" customHeight="1" x14ac:dyDescent="0.2">
      <c r="A3" s="391" t="s">
        <v>43</v>
      </c>
      <c r="B3" s="307"/>
      <c r="C3" s="392" t="str">
        <f>IF('1 sem a'!C3="","",'1 sem a'!C3:K3)</f>
        <v/>
      </c>
      <c r="D3" s="390"/>
      <c r="E3" s="390"/>
      <c r="F3" s="390"/>
      <c r="G3" s="390"/>
      <c r="H3" s="390"/>
      <c r="I3" s="390"/>
      <c r="J3" s="390"/>
      <c r="K3" s="390"/>
    </row>
    <row r="4" spans="1:11" s="3" customFormat="1" ht="20.100000000000001" customHeight="1" x14ac:dyDescent="0.2">
      <c r="A4" s="391" t="s">
        <v>42</v>
      </c>
      <c r="B4" s="307"/>
      <c r="C4" s="515"/>
      <c r="D4" s="515"/>
      <c r="E4" s="515"/>
      <c r="F4" s="515"/>
      <c r="G4" s="515"/>
      <c r="H4" s="515"/>
      <c r="I4" s="515"/>
      <c r="J4" s="515"/>
      <c r="K4" s="515"/>
    </row>
    <row r="5" spans="1:11" s="3" customFormat="1" ht="20.100000000000001" customHeight="1" thickBot="1" x14ac:dyDescent="0.25">
      <c r="A5" s="381" t="s">
        <v>41</v>
      </c>
      <c r="B5" s="309"/>
      <c r="C5" s="353"/>
      <c r="D5" s="354"/>
      <c r="E5" s="354"/>
      <c r="F5" s="354"/>
      <c r="G5" s="354"/>
      <c r="H5" s="354"/>
      <c r="I5" s="354"/>
      <c r="J5" s="354"/>
      <c r="K5" s="355"/>
    </row>
    <row r="6" spans="1:11" s="3" customFormat="1" ht="16.5" customHeight="1" x14ac:dyDescent="0.15">
      <c r="A6" s="376" t="s">
        <v>40</v>
      </c>
      <c r="B6" s="377"/>
      <c r="C6" s="516" t="s">
        <v>46</v>
      </c>
      <c r="D6" s="517" t="s">
        <v>47</v>
      </c>
      <c r="E6" s="518"/>
      <c r="F6" s="519" t="s">
        <v>48</v>
      </c>
      <c r="G6" s="520"/>
      <c r="H6" s="122"/>
      <c r="I6" s="519" t="s">
        <v>49</v>
      </c>
      <c r="J6" s="123"/>
      <c r="K6" s="521"/>
    </row>
    <row r="7" spans="1:11" s="3" customFormat="1" ht="16.5" customHeight="1" thickBot="1" x14ac:dyDescent="0.25">
      <c r="A7" s="378"/>
      <c r="B7" s="379"/>
      <c r="C7" s="522"/>
      <c r="D7" s="523" t="s">
        <v>50</v>
      </c>
      <c r="E7" s="524"/>
      <c r="F7" s="525" t="s">
        <v>51</v>
      </c>
      <c r="G7" s="523"/>
      <c r="H7" s="526"/>
      <c r="I7" s="527"/>
      <c r="J7" s="527"/>
      <c r="K7" s="528"/>
    </row>
    <row r="8" spans="1:11" s="3" customFormat="1" ht="25.5" customHeight="1" thickBot="1" x14ac:dyDescent="0.25">
      <c r="A8" s="321" t="s">
        <v>38</v>
      </c>
      <c r="B8" s="382"/>
      <c r="C8" s="383" t="s">
        <v>37</v>
      </c>
      <c r="D8" s="383"/>
      <c r="E8" s="383"/>
      <c r="F8" s="383"/>
      <c r="G8" s="383"/>
      <c r="H8" s="383"/>
      <c r="I8" s="383"/>
      <c r="J8" s="383"/>
      <c r="K8" s="384"/>
    </row>
    <row r="9" spans="1:11" s="3" customFormat="1" ht="33.75" customHeight="1" thickBot="1" x14ac:dyDescent="0.25">
      <c r="A9" s="321" t="s">
        <v>36</v>
      </c>
      <c r="B9" s="370"/>
      <c r="C9" s="333" t="s">
        <v>35</v>
      </c>
      <c r="D9" s="370"/>
      <c r="E9" s="35" t="s">
        <v>34</v>
      </c>
      <c r="F9" s="333" t="s">
        <v>33</v>
      </c>
      <c r="G9" s="322"/>
      <c r="H9" s="322"/>
      <c r="I9" s="380"/>
      <c r="J9" s="35" t="s">
        <v>32</v>
      </c>
      <c r="K9" s="34" t="s">
        <v>31</v>
      </c>
    </row>
    <row r="10" spans="1:11" s="3" customFormat="1" ht="54" customHeight="1" thickBot="1" x14ac:dyDescent="0.25">
      <c r="A10" s="310" t="s">
        <v>30</v>
      </c>
      <c r="B10" s="316"/>
      <c r="C10" s="373" t="s">
        <v>29</v>
      </c>
      <c r="D10" s="373"/>
      <c r="E10" s="22">
        <v>5</v>
      </c>
      <c r="F10" s="529"/>
      <c r="G10" s="529"/>
      <c r="H10" s="529"/>
      <c r="I10" s="529"/>
      <c r="J10" s="21"/>
      <c r="K10" s="15">
        <f>IF(J10&gt;E10,"Fehler",SUM(J10))</f>
        <v>0</v>
      </c>
    </row>
    <row r="11" spans="1:11" s="3" customFormat="1" ht="63" customHeight="1" thickBot="1" x14ac:dyDescent="0.25">
      <c r="A11" s="328" t="s">
        <v>28</v>
      </c>
      <c r="B11" s="375"/>
      <c r="C11" s="325" t="s">
        <v>27</v>
      </c>
      <c r="D11" s="325"/>
      <c r="E11" s="17">
        <v>5</v>
      </c>
      <c r="F11" s="530"/>
      <c r="G11" s="530"/>
      <c r="H11" s="530"/>
      <c r="I11" s="530"/>
      <c r="J11" s="16"/>
      <c r="K11" s="33">
        <f>IF(J11&gt;E11,"Fehler",SUM(J11))</f>
        <v>0</v>
      </c>
    </row>
    <row r="12" spans="1:11" s="3" customFormat="1" ht="39" customHeight="1" x14ac:dyDescent="0.2">
      <c r="A12" s="310" t="s">
        <v>26</v>
      </c>
      <c r="B12" s="311"/>
      <c r="C12" s="366" t="s">
        <v>25</v>
      </c>
      <c r="D12" s="366"/>
      <c r="E12" s="30">
        <v>5</v>
      </c>
      <c r="F12" s="531"/>
      <c r="G12" s="531"/>
      <c r="H12" s="531"/>
      <c r="I12" s="531"/>
      <c r="J12" s="29"/>
      <c r="K12" s="28" t="str">
        <f>IF(J12&gt;E12,"Fehler","")</f>
        <v/>
      </c>
    </row>
    <row r="13" spans="1:11" s="3" customFormat="1" ht="35.1" customHeight="1" x14ac:dyDescent="0.2">
      <c r="A13" s="312"/>
      <c r="B13" s="313"/>
      <c r="C13" s="364" t="s">
        <v>24</v>
      </c>
      <c r="D13" s="364"/>
      <c r="E13" s="27">
        <v>3</v>
      </c>
      <c r="F13" s="532"/>
      <c r="G13" s="532"/>
      <c r="H13" s="532"/>
      <c r="I13" s="532"/>
      <c r="J13" s="26"/>
      <c r="K13" s="25" t="str">
        <f>IF(J13&gt;E13,"Fehler","")</f>
        <v/>
      </c>
    </row>
    <row r="14" spans="1:11" s="3" customFormat="1" ht="33.950000000000003" customHeight="1" thickBot="1" x14ac:dyDescent="0.25">
      <c r="A14" s="314"/>
      <c r="B14" s="315"/>
      <c r="C14" s="364" t="s">
        <v>23</v>
      </c>
      <c r="D14" s="364"/>
      <c r="E14" s="27">
        <v>2</v>
      </c>
      <c r="F14" s="532"/>
      <c r="G14" s="532"/>
      <c r="H14" s="532"/>
      <c r="I14" s="532"/>
      <c r="J14" s="26"/>
      <c r="K14" s="20">
        <f>IF(J12&gt;E12,"Fehler",IF(J13&gt;E13,"Fehler",IF(J14&gt;E14,"Fehler",SUM(J12:J14))))</f>
        <v>0</v>
      </c>
    </row>
    <row r="15" spans="1:11" s="3" customFormat="1" ht="36" customHeight="1" x14ac:dyDescent="0.2">
      <c r="A15" s="310" t="s">
        <v>22</v>
      </c>
      <c r="B15" s="316"/>
      <c r="C15" s="366" t="s">
        <v>21</v>
      </c>
      <c r="D15" s="366"/>
      <c r="E15" s="30">
        <v>5</v>
      </c>
      <c r="F15" s="533"/>
      <c r="G15" s="534"/>
      <c r="H15" s="534"/>
      <c r="I15" s="535"/>
      <c r="J15" s="29"/>
      <c r="K15" s="28" t="str">
        <f>IF(J15&gt;E15,"Fehler","")</f>
        <v/>
      </c>
    </row>
    <row r="16" spans="1:11" s="3" customFormat="1" ht="38.1" customHeight="1" thickBot="1" x14ac:dyDescent="0.25">
      <c r="A16" s="361"/>
      <c r="B16" s="362"/>
      <c r="C16" s="365" t="s">
        <v>20</v>
      </c>
      <c r="D16" s="365"/>
      <c r="E16" s="32">
        <v>5</v>
      </c>
      <c r="F16" s="536"/>
      <c r="G16" s="537"/>
      <c r="H16" s="537"/>
      <c r="I16" s="538"/>
      <c r="J16" s="31"/>
      <c r="K16" s="20">
        <f>IF(J15&gt;E15,"Fehler",IF(J16&gt;E16,"Fehler",SUM(J15:J16)))</f>
        <v>0</v>
      </c>
    </row>
    <row r="17" spans="1:11" s="3" customFormat="1" ht="38.1" customHeight="1" x14ac:dyDescent="0.2">
      <c r="A17" s="310" t="s">
        <v>19</v>
      </c>
      <c r="B17" s="316"/>
      <c r="C17" s="317" t="s">
        <v>18</v>
      </c>
      <c r="D17" s="318"/>
      <c r="E17" s="30">
        <v>10</v>
      </c>
      <c r="F17" s="539"/>
      <c r="G17" s="540"/>
      <c r="H17" s="540"/>
      <c r="I17" s="541"/>
      <c r="J17" s="29"/>
      <c r="K17" s="28" t="str">
        <f>IF(J17&gt;E17,"Fehler","")</f>
        <v/>
      </c>
    </row>
    <row r="18" spans="1:11" s="3" customFormat="1" ht="39" customHeight="1" x14ac:dyDescent="0.2">
      <c r="A18" s="24"/>
      <c r="B18" s="23"/>
      <c r="C18" s="306" t="s">
        <v>17</v>
      </c>
      <c r="D18" s="307"/>
      <c r="E18" s="27">
        <v>10</v>
      </c>
      <c r="F18" s="542"/>
      <c r="G18" s="543"/>
      <c r="H18" s="543"/>
      <c r="I18" s="544"/>
      <c r="J18" s="26"/>
      <c r="K18" s="25" t="str">
        <f>IF(J18&gt;E18,"Fehler","")</f>
        <v/>
      </c>
    </row>
    <row r="19" spans="1:11" s="3" customFormat="1" ht="35.1" customHeight="1" x14ac:dyDescent="0.2">
      <c r="A19" s="24"/>
      <c r="B19" s="23"/>
      <c r="C19" s="306" t="s">
        <v>16</v>
      </c>
      <c r="D19" s="307"/>
      <c r="E19" s="27">
        <v>10</v>
      </c>
      <c r="F19" s="542"/>
      <c r="G19" s="543"/>
      <c r="H19" s="543"/>
      <c r="I19" s="544"/>
      <c r="J19" s="26"/>
      <c r="K19" s="25" t="str">
        <f>IF(J19&gt;E19,"Fehler","")</f>
        <v/>
      </c>
    </row>
    <row r="20" spans="1:11" s="3" customFormat="1" ht="35.1" customHeight="1" x14ac:dyDescent="0.2">
      <c r="A20" s="24"/>
      <c r="B20" s="23"/>
      <c r="C20" s="306" t="s">
        <v>15</v>
      </c>
      <c r="D20" s="307"/>
      <c r="E20" s="27">
        <v>10</v>
      </c>
      <c r="F20" s="542"/>
      <c r="G20" s="543"/>
      <c r="H20" s="543"/>
      <c r="I20" s="544"/>
      <c r="J20" s="26"/>
      <c r="K20" s="25" t="str">
        <f>IF(J20&gt;E20,"Fehler","")</f>
        <v/>
      </c>
    </row>
    <row r="21" spans="1:11" s="3" customFormat="1" ht="39.950000000000003" customHeight="1" thickBot="1" x14ac:dyDescent="0.25">
      <c r="A21" s="24"/>
      <c r="B21" s="23"/>
      <c r="C21" s="308" t="s">
        <v>14</v>
      </c>
      <c r="D21" s="309"/>
      <c r="E21" s="22">
        <v>10</v>
      </c>
      <c r="F21" s="536"/>
      <c r="G21" s="537"/>
      <c r="H21" s="537"/>
      <c r="I21" s="538"/>
      <c r="J21" s="21"/>
      <c r="K21" s="20">
        <f>IF(J17&gt;E17,"Fehler",IF(J18&gt;E18,"Fehler",IF(J19&gt;E19,"Fehler",IF(J20&gt;E20,"Fehler",IF(J21&gt;E21,"Fehler",SUM(J17:J21))))))</f>
        <v>0</v>
      </c>
    </row>
    <row r="22" spans="1:11" s="3" customFormat="1" ht="47.1" customHeight="1" thickBot="1" x14ac:dyDescent="0.25">
      <c r="A22" s="310" t="s">
        <v>13</v>
      </c>
      <c r="B22" s="316"/>
      <c r="C22" s="324" t="s">
        <v>12</v>
      </c>
      <c r="D22" s="324"/>
      <c r="E22" s="19">
        <v>10</v>
      </c>
      <c r="F22" s="545"/>
      <c r="G22" s="545"/>
      <c r="H22" s="545"/>
      <c r="I22" s="545"/>
      <c r="J22" s="18"/>
      <c r="K22" s="15">
        <f>IF(J22&gt;E22,"Fehler",SUM(J22))</f>
        <v>0</v>
      </c>
    </row>
    <row r="23" spans="1:11" s="3" customFormat="1" ht="39" customHeight="1" thickBot="1" x14ac:dyDescent="0.25">
      <c r="A23" s="328" t="s">
        <v>11</v>
      </c>
      <c r="B23" s="329"/>
      <c r="C23" s="325" t="s">
        <v>10</v>
      </c>
      <c r="D23" s="325"/>
      <c r="E23" s="17">
        <v>10</v>
      </c>
      <c r="F23" s="530"/>
      <c r="G23" s="530"/>
      <c r="H23" s="530"/>
      <c r="I23" s="530"/>
      <c r="J23" s="16"/>
      <c r="K23" s="15">
        <f>IF(J23&gt;E23,"Fehler",SUM(J23))</f>
        <v>0</v>
      </c>
    </row>
    <row r="24" spans="1:11" s="3" customFormat="1" ht="45.75" customHeight="1" thickBot="1" x14ac:dyDescent="0.25">
      <c r="A24" s="321" t="s">
        <v>9</v>
      </c>
      <c r="B24" s="322"/>
      <c r="C24" s="323"/>
      <c r="D24" s="13" t="s">
        <v>8</v>
      </c>
      <c r="E24" s="333" t="s">
        <v>7</v>
      </c>
      <c r="F24" s="323"/>
      <c r="G24" s="323"/>
      <c r="H24" s="14">
        <f>IF(K10="Fehler","Fehler",IF(K11="Fehler","Fehler",IF(K14="Fehler","Fehler",IF(K16="Fehler","Fehler",IF(K21="Fehler","Fehler",IF(K22="Fehler","Fehler",IF(K23="Fehler","Fehler",SUM(J10:J23))))))))</f>
        <v>0</v>
      </c>
      <c r="I24" s="13" t="s">
        <v>6</v>
      </c>
      <c r="J24" s="12" t="s">
        <v>5</v>
      </c>
      <c r="K24" s="11" t="str">
        <f>IF(H24="Fehler","Fehler",IF(SUM(K10:K23)=0,"",ROUND(SUM(((H24/100)*5)+1)*2,0)/2))</f>
        <v/>
      </c>
    </row>
    <row r="25" spans="1:11" s="3" customFormat="1" ht="16.5" customHeight="1" x14ac:dyDescent="0.2">
      <c r="A25" s="8" t="s">
        <v>4</v>
      </c>
      <c r="B25" s="330"/>
      <c r="C25" s="330"/>
      <c r="D25" s="330"/>
      <c r="E25" s="10"/>
      <c r="F25" s="9" t="s">
        <v>3</v>
      </c>
      <c r="G25" s="331"/>
      <c r="H25" s="332"/>
      <c r="I25" s="332"/>
      <c r="J25" s="332"/>
      <c r="K25" s="332"/>
    </row>
    <row r="26" spans="1:11" s="3" customFormat="1" ht="23.25" customHeight="1" x14ac:dyDescent="0.2">
      <c r="A26" s="8" t="s">
        <v>2</v>
      </c>
      <c r="B26" s="8"/>
      <c r="C26" s="8"/>
      <c r="D26" s="8"/>
      <c r="E26" s="7"/>
      <c r="F26" s="8" t="s">
        <v>1</v>
      </c>
      <c r="G26" s="8"/>
      <c r="H26" s="8"/>
      <c r="I26" s="8"/>
      <c r="J26" s="7"/>
      <c r="K26" s="7"/>
    </row>
    <row r="27" spans="1:11" s="3" customFormat="1" ht="15" customHeight="1" x14ac:dyDescent="0.2">
      <c r="A27" s="334"/>
      <c r="B27" s="334"/>
      <c r="C27" s="334"/>
      <c r="D27" s="334"/>
      <c r="E27" s="6"/>
      <c r="F27" s="334"/>
      <c r="G27" s="334"/>
      <c r="H27" s="334"/>
      <c r="I27" s="334"/>
      <c r="J27" s="334"/>
      <c r="K27" s="334"/>
    </row>
    <row r="28" spans="1:11" s="5" customFormat="1" ht="41.25" customHeight="1" x14ac:dyDescent="0.2">
      <c r="A28" s="319" t="s">
        <v>0</v>
      </c>
      <c r="B28" s="319"/>
      <c r="C28" s="320"/>
      <c r="D28" s="320"/>
      <c r="E28" s="320"/>
      <c r="F28" s="320"/>
      <c r="G28" s="320"/>
      <c r="H28" s="320"/>
      <c r="I28" s="320"/>
      <c r="J28" s="320"/>
      <c r="K28" s="320"/>
    </row>
    <row r="29" spans="1:11" s="3" customFormat="1" ht="36.75" customHeight="1" x14ac:dyDescent="0.2">
      <c r="E29" s="4"/>
      <c r="J29" s="4"/>
      <c r="K29" s="4"/>
    </row>
    <row r="30" spans="1:11" s="3" customFormat="1" x14ac:dyDescent="0.2">
      <c r="E30" s="4"/>
      <c r="J30" s="4"/>
      <c r="K30" s="4"/>
    </row>
    <row r="31" spans="1:11" s="3" customFormat="1" x14ac:dyDescent="0.2">
      <c r="E31" s="4"/>
      <c r="J31" s="4"/>
      <c r="K31" s="4"/>
    </row>
    <row r="32" spans="1:11" s="3" customFormat="1" x14ac:dyDescent="0.2">
      <c r="E32" s="4"/>
      <c r="J32" s="4"/>
      <c r="K32" s="4"/>
    </row>
    <row r="33" spans="5:11" s="3" customFormat="1" x14ac:dyDescent="0.2">
      <c r="E33" s="4"/>
      <c r="J33" s="4"/>
      <c r="K33" s="4"/>
    </row>
    <row r="34" spans="5:11" s="3" customFormat="1" x14ac:dyDescent="0.2">
      <c r="E34" s="4"/>
      <c r="J34" s="4"/>
      <c r="K34" s="4"/>
    </row>
    <row r="35" spans="5:11" s="3" customFormat="1" x14ac:dyDescent="0.2">
      <c r="E35" s="4"/>
      <c r="J35" s="4"/>
      <c r="K35" s="4"/>
    </row>
    <row r="36" spans="5:11" s="3" customFormat="1" x14ac:dyDescent="0.2">
      <c r="E36" s="4"/>
      <c r="J36" s="4"/>
      <c r="K36" s="4"/>
    </row>
    <row r="37" spans="5:11" s="3" customFormat="1" x14ac:dyDescent="0.2">
      <c r="E37" s="4"/>
      <c r="J37" s="4"/>
      <c r="K37" s="4"/>
    </row>
    <row r="38" spans="5:11" s="3" customFormat="1" x14ac:dyDescent="0.2">
      <c r="E38" s="4"/>
      <c r="J38" s="4"/>
      <c r="K38" s="4"/>
    </row>
    <row r="39" spans="5:11" s="3" customFormat="1" x14ac:dyDescent="0.2">
      <c r="E39" s="4"/>
      <c r="J39" s="4"/>
      <c r="K39" s="4"/>
    </row>
    <row r="40" spans="5:11" s="3" customFormat="1" x14ac:dyDescent="0.2">
      <c r="E40" s="4"/>
      <c r="J40" s="4"/>
      <c r="K40" s="4"/>
    </row>
    <row r="41" spans="5:11" s="3" customFormat="1" x14ac:dyDescent="0.2">
      <c r="E41" s="4"/>
      <c r="J41" s="4"/>
      <c r="K41" s="4"/>
    </row>
    <row r="42" spans="5:11" s="3" customFormat="1" x14ac:dyDescent="0.2">
      <c r="E42" s="4"/>
      <c r="J42" s="4"/>
      <c r="K42" s="4"/>
    </row>
    <row r="43" spans="5:11" s="3" customFormat="1" x14ac:dyDescent="0.2">
      <c r="E43" s="4"/>
      <c r="J43" s="4"/>
      <c r="K43" s="4"/>
    </row>
    <row r="44" spans="5:11" s="3" customFormat="1" x14ac:dyDescent="0.2">
      <c r="E44" s="4"/>
      <c r="J44" s="4"/>
      <c r="K44" s="4"/>
    </row>
    <row r="45" spans="5:11" s="3" customFormat="1" x14ac:dyDescent="0.2">
      <c r="E45" s="4"/>
      <c r="J45" s="4"/>
      <c r="K45" s="4"/>
    </row>
    <row r="46" spans="5:11" s="3" customFormat="1" x14ac:dyDescent="0.2">
      <c r="E46" s="4"/>
      <c r="J46" s="4"/>
      <c r="K46" s="4"/>
    </row>
    <row r="47" spans="5:11" s="3" customFormat="1" x14ac:dyDescent="0.2">
      <c r="E47" s="4"/>
      <c r="J47" s="4"/>
      <c r="K47" s="4"/>
    </row>
    <row r="48" spans="5:11" s="3" customFormat="1" x14ac:dyDescent="0.2">
      <c r="E48" s="4"/>
      <c r="J48" s="4"/>
      <c r="K48" s="4"/>
    </row>
    <row r="49" spans="5:11" s="3" customFormat="1" x14ac:dyDescent="0.2">
      <c r="E49" s="4"/>
      <c r="J49" s="4"/>
      <c r="K49" s="4"/>
    </row>
    <row r="50" spans="5:11" s="3" customFormat="1" x14ac:dyDescent="0.2">
      <c r="E50" s="4"/>
      <c r="J50" s="4"/>
      <c r="K50" s="4"/>
    </row>
    <row r="51" spans="5:11" s="3" customFormat="1" x14ac:dyDescent="0.2">
      <c r="E51" s="4"/>
      <c r="J51" s="4"/>
      <c r="K51" s="4"/>
    </row>
    <row r="52" spans="5:11" s="3" customFormat="1" x14ac:dyDescent="0.2">
      <c r="E52" s="4"/>
      <c r="J52" s="4"/>
      <c r="K52" s="4"/>
    </row>
    <row r="53" spans="5:11" s="3" customFormat="1" x14ac:dyDescent="0.2">
      <c r="E53" s="4"/>
      <c r="J53" s="4"/>
      <c r="K53" s="4"/>
    </row>
    <row r="54" spans="5:11" s="3" customFormat="1" x14ac:dyDescent="0.2">
      <c r="E54" s="4"/>
      <c r="J54" s="4"/>
      <c r="K54" s="4"/>
    </row>
    <row r="55" spans="5:11" s="3" customFormat="1" x14ac:dyDescent="0.2">
      <c r="E55" s="4"/>
      <c r="J55" s="4"/>
      <c r="K55" s="4"/>
    </row>
    <row r="56" spans="5:11" s="3" customFormat="1" x14ac:dyDescent="0.2">
      <c r="E56" s="4"/>
      <c r="J56" s="4"/>
      <c r="K56" s="4"/>
    </row>
    <row r="57" spans="5:11" s="3" customFormat="1" x14ac:dyDescent="0.2">
      <c r="E57" s="4"/>
      <c r="J57" s="4"/>
      <c r="K57" s="4"/>
    </row>
    <row r="58" spans="5:11" s="3" customFormat="1" x14ac:dyDescent="0.2">
      <c r="E58" s="4"/>
      <c r="J58" s="4"/>
      <c r="K58" s="4"/>
    </row>
    <row r="59" spans="5:11" s="3" customFormat="1" x14ac:dyDescent="0.2">
      <c r="E59" s="4"/>
      <c r="J59" s="4"/>
      <c r="K59" s="4"/>
    </row>
    <row r="60" spans="5:11" s="3" customFormat="1" x14ac:dyDescent="0.2">
      <c r="E60" s="4"/>
      <c r="J60" s="4"/>
      <c r="K60" s="4"/>
    </row>
    <row r="61" spans="5:11" s="3" customFormat="1" x14ac:dyDescent="0.2">
      <c r="E61" s="4"/>
      <c r="J61" s="4"/>
      <c r="K61" s="4"/>
    </row>
    <row r="62" spans="5:11" s="3" customFormat="1" x14ac:dyDescent="0.2">
      <c r="E62" s="4"/>
      <c r="J62" s="4"/>
      <c r="K62" s="4"/>
    </row>
    <row r="63" spans="5:11" s="3" customFormat="1" x14ac:dyDescent="0.2">
      <c r="E63" s="4"/>
      <c r="J63" s="4"/>
      <c r="K63" s="4"/>
    </row>
    <row r="64" spans="5:11" s="3" customFormat="1" x14ac:dyDescent="0.2">
      <c r="E64" s="4"/>
      <c r="J64" s="4"/>
      <c r="K64" s="4"/>
    </row>
    <row r="65" spans="1:11" s="3" customFormat="1" x14ac:dyDescent="0.2">
      <c r="E65" s="4"/>
      <c r="J65" s="4"/>
      <c r="K65" s="4"/>
    </row>
    <row r="66" spans="1:11" s="3" customFormat="1" x14ac:dyDescent="0.2">
      <c r="E66" s="4"/>
      <c r="J66" s="4"/>
      <c r="K66" s="4"/>
    </row>
    <row r="67" spans="1:11" s="3" customFormat="1" x14ac:dyDescent="0.2">
      <c r="E67" s="4"/>
      <c r="J67" s="4"/>
      <c r="K67" s="4"/>
    </row>
    <row r="68" spans="1:11" s="3" customFormat="1" x14ac:dyDescent="0.2">
      <c r="E68" s="4"/>
      <c r="J68" s="4"/>
      <c r="K68" s="4"/>
    </row>
    <row r="69" spans="1:11" s="3" customFormat="1" x14ac:dyDescent="0.2">
      <c r="E69" s="4"/>
      <c r="J69" s="4"/>
      <c r="K69" s="4"/>
    </row>
    <row r="70" spans="1:11" s="3" customFormat="1" x14ac:dyDescent="0.2">
      <c r="A70" s="1"/>
      <c r="B70" s="1"/>
      <c r="C70" s="1"/>
      <c r="D70" s="1"/>
      <c r="E70" s="2"/>
      <c r="F70" s="1"/>
      <c r="G70" s="1"/>
      <c r="H70" s="1"/>
      <c r="I70" s="1"/>
      <c r="J70" s="2"/>
      <c r="K70" s="2"/>
    </row>
  </sheetData>
  <sheetProtection algorithmName="SHA-512" hashValue="1iIKLoOT8lr0/D6wInmBeJhbuKJzv/AkNzRG5GLpdVqJ3PVgwUvkhQNWGN3mWKj6MZL9ZUsSHDiStBZPg1O+5Q==" saltValue="MdQYmqlYMDoZtWZK2Cq01w==" spinCount="100000" sheet="1" objects="1" scenarios="1" selectLockedCells="1" pivotTables="0"/>
  <mergeCells count="59">
    <mergeCell ref="A5:B5"/>
    <mergeCell ref="C5:K5"/>
    <mergeCell ref="A8:B8"/>
    <mergeCell ref="C8:K8"/>
    <mergeCell ref="A1:K1"/>
    <mergeCell ref="A2:B2"/>
    <mergeCell ref="C2:K2"/>
    <mergeCell ref="A3:B3"/>
    <mergeCell ref="C3:K3"/>
    <mergeCell ref="A4:B4"/>
    <mergeCell ref="C4:K4"/>
    <mergeCell ref="A9:B9"/>
    <mergeCell ref="C9:D9"/>
    <mergeCell ref="F9:I9"/>
    <mergeCell ref="A10:B10"/>
    <mergeCell ref="C10:D10"/>
    <mergeCell ref="F10:I10"/>
    <mergeCell ref="A11:B11"/>
    <mergeCell ref="C11:D11"/>
    <mergeCell ref="F11:I11"/>
    <mergeCell ref="A12:B14"/>
    <mergeCell ref="C12:D12"/>
    <mergeCell ref="F12:I12"/>
    <mergeCell ref="C13:D13"/>
    <mergeCell ref="F13:I13"/>
    <mergeCell ref="C14:D14"/>
    <mergeCell ref="F14:I14"/>
    <mergeCell ref="A15:B15"/>
    <mergeCell ref="C15:D15"/>
    <mergeCell ref="F15:I15"/>
    <mergeCell ref="A16:B16"/>
    <mergeCell ref="C16:D16"/>
    <mergeCell ref="F16:I16"/>
    <mergeCell ref="A22:B22"/>
    <mergeCell ref="C22:D22"/>
    <mergeCell ref="F22:I22"/>
    <mergeCell ref="A17:B17"/>
    <mergeCell ref="C17:D17"/>
    <mergeCell ref="F17:I17"/>
    <mergeCell ref="C18:D18"/>
    <mergeCell ref="F18:I18"/>
    <mergeCell ref="C19:D19"/>
    <mergeCell ref="F19:I19"/>
    <mergeCell ref="A27:D27"/>
    <mergeCell ref="F27:K27"/>
    <mergeCell ref="A28:K28"/>
    <mergeCell ref="A6:B7"/>
    <mergeCell ref="H7:J7"/>
    <mergeCell ref="A23:B23"/>
    <mergeCell ref="C23:D23"/>
    <mergeCell ref="F23:I23"/>
    <mergeCell ref="A24:C24"/>
    <mergeCell ref="E24:G24"/>
    <mergeCell ref="B25:D25"/>
    <mergeCell ref="G25:K25"/>
    <mergeCell ref="C20:D20"/>
    <mergeCell ref="F20:I20"/>
    <mergeCell ref="C21:D21"/>
    <mergeCell ref="F21:I21"/>
  </mergeCells>
  <pageMargins left="0.51181102362204722" right="0.23622047244094491" top="0.55118110236220474" bottom="0.15748031496062992" header="0.19685039370078741" footer="0"/>
  <pageSetup paperSize="9" scale="85" orientation="portrait" r:id="rId1"/>
  <headerFooter>
    <oddHeader>&amp;L&amp;6Plan de formation Forestier bûcheron CFC du 12.06.2019&amp;R&amp;6Annexe : Exigences relatives au dossier de formation</oddHeader>
    <oddFooter>&amp;L&amp;6Ortra Forêt Suisse / Codoc&amp;R&amp;6 4ème édition : 06.12.2023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Line="0" autoPict="0">
                <anchor moveWithCells="1">
                  <from>
                    <xdr:col>2</xdr:col>
                    <xdr:colOff>47625</xdr:colOff>
                    <xdr:row>5</xdr:row>
                    <xdr:rowOff>9525</xdr:rowOff>
                  </from>
                  <to>
                    <xdr:col>3</xdr:col>
                    <xdr:colOff>0</xdr:colOff>
                    <xdr:row>6</xdr:row>
                    <xdr:rowOff>9525</xdr:rowOff>
                  </to>
                </anchor>
              </controlPr>
            </control>
          </mc:Choice>
        </mc:AlternateContent>
        <mc:AlternateContent xmlns:mc="http://schemas.openxmlformats.org/markup-compatibility/2006">
          <mc:Choice Requires="x14">
            <control shapeId="2051" r:id="rId5" name="Check Box 3">
              <controlPr defaultSize="0" autoLine="0" autoPict="0">
                <anchor moveWithCells="1">
                  <from>
                    <xdr:col>2</xdr:col>
                    <xdr:colOff>47625</xdr:colOff>
                    <xdr:row>5</xdr:row>
                    <xdr:rowOff>200025</xdr:rowOff>
                  </from>
                  <to>
                    <xdr:col>3</xdr:col>
                    <xdr:colOff>0</xdr:colOff>
                    <xdr:row>6</xdr:row>
                    <xdr:rowOff>200025</xdr:rowOff>
                  </to>
                </anchor>
              </controlPr>
            </control>
          </mc:Choice>
        </mc:AlternateContent>
        <mc:AlternateContent xmlns:mc="http://schemas.openxmlformats.org/markup-compatibility/2006">
          <mc:Choice Requires="x14">
            <control shapeId="2052" r:id="rId6" name="Check Box 4">
              <controlPr defaultSize="0" autoLine="0" autoPict="0">
                <anchor moveWithCells="1">
                  <from>
                    <xdr:col>4</xdr:col>
                    <xdr:colOff>47625</xdr:colOff>
                    <xdr:row>5</xdr:row>
                    <xdr:rowOff>9525</xdr:rowOff>
                  </from>
                  <to>
                    <xdr:col>4</xdr:col>
                    <xdr:colOff>390525</xdr:colOff>
                    <xdr:row>6</xdr:row>
                    <xdr:rowOff>9525</xdr:rowOff>
                  </to>
                </anchor>
              </controlPr>
            </control>
          </mc:Choice>
        </mc:AlternateContent>
        <mc:AlternateContent xmlns:mc="http://schemas.openxmlformats.org/markup-compatibility/2006">
          <mc:Choice Requires="x14">
            <control shapeId="2053" r:id="rId7" name="Check Box 5">
              <controlPr defaultSize="0" autoLine="0" autoPict="0">
                <anchor moveWithCells="1">
                  <from>
                    <xdr:col>4</xdr:col>
                    <xdr:colOff>47625</xdr:colOff>
                    <xdr:row>5</xdr:row>
                    <xdr:rowOff>200025</xdr:rowOff>
                  </from>
                  <to>
                    <xdr:col>4</xdr:col>
                    <xdr:colOff>390525</xdr:colOff>
                    <xdr:row>6</xdr:row>
                    <xdr:rowOff>200025</xdr:rowOff>
                  </to>
                </anchor>
              </controlPr>
            </control>
          </mc:Choice>
        </mc:AlternateContent>
        <mc:AlternateContent xmlns:mc="http://schemas.openxmlformats.org/markup-compatibility/2006">
          <mc:Choice Requires="x14">
            <control shapeId="2054" r:id="rId8" name="Check Box 6">
              <controlPr defaultSize="0" autoLine="0" autoPict="0">
                <anchor moveWithCells="1">
                  <from>
                    <xdr:col>7</xdr:col>
                    <xdr:colOff>47625</xdr:colOff>
                    <xdr:row>5</xdr:row>
                    <xdr:rowOff>28575</xdr:rowOff>
                  </from>
                  <to>
                    <xdr:col>7</xdr:col>
                    <xdr:colOff>390525</xdr:colOff>
                    <xdr:row>6</xdr:row>
                    <xdr:rowOff>47625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DA619-62FD-4D0B-978B-C724D4FFB330}">
  <sheetPr>
    <tabColor theme="9" tint="0.39997558519241921"/>
  </sheetPr>
  <dimension ref="A1:K36"/>
  <sheetViews>
    <sheetView topLeftCell="A6" zoomScaleNormal="100" workbookViewId="0">
      <selection activeCell="K6" sqref="K6"/>
    </sheetView>
  </sheetViews>
  <sheetFormatPr baseColWidth="10" defaultRowHeight="12.75" x14ac:dyDescent="0.2"/>
  <cols>
    <col min="1" max="1" width="4.7109375" style="396" customWidth="1"/>
    <col min="2" max="2" width="14.85546875" style="396" customWidth="1"/>
    <col min="3" max="3" width="12.5703125" style="396" customWidth="1"/>
    <col min="4" max="6" width="8.7109375" style="396" customWidth="1"/>
    <col min="7" max="7" width="7.140625" style="396" bestFit="1" customWidth="1"/>
    <col min="8" max="8" width="3.28515625" style="396" customWidth="1"/>
    <col min="9" max="9" width="0.140625" style="396" hidden="1" customWidth="1"/>
    <col min="10" max="10" width="28.7109375" style="396" customWidth="1"/>
    <col min="11" max="11" width="5.140625" style="396" customWidth="1"/>
    <col min="12" max="12" width="24.28515625" style="396" customWidth="1"/>
    <col min="13" max="16384" width="11.42578125" style="396"/>
  </cols>
  <sheetData>
    <row r="1" spans="1:11" ht="24" thickBot="1" x14ac:dyDescent="0.25">
      <c r="A1" s="487" t="s">
        <v>195</v>
      </c>
      <c r="B1" s="486"/>
      <c r="C1" s="485"/>
      <c r="D1" s="485"/>
      <c r="E1" s="485"/>
      <c r="F1" s="485"/>
      <c r="G1" s="485"/>
      <c r="H1" s="485"/>
      <c r="I1" s="485"/>
      <c r="J1" s="484"/>
    </row>
    <row r="2" spans="1:11" ht="24.75" customHeight="1" x14ac:dyDescent="0.2">
      <c r="A2" s="483" t="s">
        <v>44</v>
      </c>
      <c r="B2" s="482"/>
      <c r="C2" s="179" t="str">
        <f>IF('1 sem a'!C2="","",'1 sem a'!C2:K2)</f>
        <v/>
      </c>
      <c r="D2" s="180"/>
      <c r="E2" s="180"/>
      <c r="F2" s="180"/>
      <c r="G2" s="180"/>
      <c r="H2" s="180"/>
      <c r="I2" s="180"/>
      <c r="J2" s="181"/>
      <c r="K2" s="479"/>
    </row>
    <row r="3" spans="1:11" ht="24.75" customHeight="1" x14ac:dyDescent="0.2">
      <c r="A3" s="481" t="s">
        <v>62</v>
      </c>
      <c r="B3" s="480"/>
      <c r="C3" s="184" t="str">
        <f>IF('1 sem a'!C3="","",'1 sem a'!C3:K3)</f>
        <v/>
      </c>
      <c r="D3" s="185"/>
      <c r="E3" s="185"/>
      <c r="F3" s="185"/>
      <c r="G3" s="185"/>
      <c r="H3" s="185"/>
      <c r="I3" s="185"/>
      <c r="J3" s="186"/>
      <c r="K3" s="479"/>
    </row>
    <row r="4" spans="1:11" ht="24.75" customHeight="1" x14ac:dyDescent="0.2">
      <c r="A4" s="481" t="s">
        <v>42</v>
      </c>
      <c r="B4" s="480"/>
      <c r="C4" s="184" t="str">
        <f>IF('1 sem a'!C4="","",'1 sem a'!C4:K4)</f>
        <v/>
      </c>
      <c r="D4" s="185"/>
      <c r="E4" s="185"/>
      <c r="F4" s="185"/>
      <c r="G4" s="185"/>
      <c r="H4" s="185"/>
      <c r="I4" s="185"/>
      <c r="J4" s="186"/>
      <c r="K4" s="479"/>
    </row>
    <row r="5" spans="1:11" ht="24.75" customHeight="1" thickBot="1" x14ac:dyDescent="0.25">
      <c r="A5" s="478" t="s">
        <v>62</v>
      </c>
      <c r="B5" s="477"/>
      <c r="C5" s="476" t="s">
        <v>159</v>
      </c>
      <c r="D5" s="474"/>
      <c r="E5" s="474"/>
      <c r="F5" s="474"/>
      <c r="G5" s="475" t="s">
        <v>158</v>
      </c>
      <c r="H5" s="474"/>
      <c r="I5" s="474"/>
      <c r="J5" s="473"/>
      <c r="K5" s="472"/>
    </row>
    <row r="6" spans="1:11" ht="13.5" thickBot="1" x14ac:dyDescent="0.25">
      <c r="A6" s="471" t="s">
        <v>165</v>
      </c>
      <c r="B6" s="471"/>
      <c r="C6" s="469"/>
      <c r="D6" s="469"/>
      <c r="E6" s="470"/>
      <c r="F6" s="469"/>
      <c r="G6" s="469"/>
      <c r="H6" s="469"/>
      <c r="I6" s="468"/>
      <c r="J6" s="408"/>
    </row>
    <row r="7" spans="1:11" x14ac:dyDescent="0.2">
      <c r="A7" s="467" t="s">
        <v>164</v>
      </c>
      <c r="B7" s="466"/>
      <c r="C7" s="465" t="s">
        <v>199</v>
      </c>
      <c r="D7" s="464"/>
      <c r="E7" s="464"/>
      <c r="F7" s="464"/>
      <c r="G7" s="464"/>
      <c r="H7" s="464"/>
      <c r="I7" s="464"/>
      <c r="J7" s="463" t="s">
        <v>200</v>
      </c>
    </row>
    <row r="8" spans="1:11" x14ac:dyDescent="0.2">
      <c r="A8" s="459" t="s">
        <v>157</v>
      </c>
      <c r="B8" s="458"/>
      <c r="C8" s="462" t="s">
        <v>160</v>
      </c>
      <c r="D8" s="461"/>
      <c r="E8" s="461"/>
      <c r="F8" s="461"/>
      <c r="G8" s="461"/>
      <c r="H8" s="461"/>
      <c r="I8" s="461"/>
      <c r="J8" s="460">
        <v>6</v>
      </c>
    </row>
    <row r="9" spans="1:11" x14ac:dyDescent="0.2">
      <c r="A9" s="459" t="s">
        <v>156</v>
      </c>
      <c r="B9" s="458"/>
      <c r="C9" s="462" t="s">
        <v>161</v>
      </c>
      <c r="D9" s="461"/>
      <c r="E9" s="461"/>
      <c r="F9" s="461"/>
      <c r="G9" s="461"/>
      <c r="H9" s="461"/>
      <c r="I9" s="461"/>
      <c r="J9" s="460">
        <v>5</v>
      </c>
    </row>
    <row r="10" spans="1:11" x14ac:dyDescent="0.2">
      <c r="A10" s="459" t="s">
        <v>155</v>
      </c>
      <c r="B10" s="458"/>
      <c r="C10" s="462" t="s">
        <v>162</v>
      </c>
      <c r="D10" s="461"/>
      <c r="E10" s="461"/>
      <c r="F10" s="461"/>
      <c r="G10" s="461"/>
      <c r="H10" s="461"/>
      <c r="I10" s="461"/>
      <c r="J10" s="460">
        <v>4</v>
      </c>
    </row>
    <row r="11" spans="1:11" ht="13.5" thickBot="1" x14ac:dyDescent="0.25">
      <c r="A11" s="459" t="s">
        <v>154</v>
      </c>
      <c r="B11" s="458"/>
      <c r="C11" s="457" t="s">
        <v>163</v>
      </c>
      <c r="D11" s="456"/>
      <c r="E11" s="456"/>
      <c r="F11" s="456"/>
      <c r="G11" s="456"/>
      <c r="H11" s="456"/>
      <c r="I11" s="456"/>
      <c r="J11" s="455">
        <v>3</v>
      </c>
    </row>
    <row r="12" spans="1:11" ht="27" customHeight="1" thickBot="1" x14ac:dyDescent="0.25">
      <c r="A12" s="228" t="s">
        <v>201</v>
      </c>
      <c r="B12" s="228"/>
      <c r="C12" s="454"/>
      <c r="D12" s="454"/>
      <c r="E12" s="454"/>
      <c r="F12" s="454"/>
      <c r="G12" s="454"/>
      <c r="H12" s="454"/>
      <c r="I12" s="454"/>
      <c r="J12" s="454"/>
    </row>
    <row r="13" spans="1:11" ht="25.5" x14ac:dyDescent="0.2">
      <c r="A13" s="453" t="s">
        <v>166</v>
      </c>
      <c r="B13" s="452"/>
      <c r="C13" s="451"/>
      <c r="D13" s="488" t="s">
        <v>174</v>
      </c>
      <c r="E13" s="450" t="s">
        <v>175</v>
      </c>
      <c r="F13" s="450" t="s">
        <v>176</v>
      </c>
      <c r="G13" s="449" t="s">
        <v>177</v>
      </c>
      <c r="H13" s="449"/>
      <c r="I13" s="448"/>
      <c r="J13" s="447"/>
    </row>
    <row r="14" spans="1:11" ht="24.75" customHeight="1" x14ac:dyDescent="0.2">
      <c r="A14" s="444" t="s">
        <v>167</v>
      </c>
      <c r="B14" s="433"/>
      <c r="C14" s="432"/>
      <c r="D14" s="446"/>
      <c r="E14" s="445">
        <v>3</v>
      </c>
      <c r="F14" s="442" t="str">
        <f>IF(D14="","",IF(D14&gt;6,"Fehler",SUM(D14*E14)))</f>
        <v/>
      </c>
      <c r="G14" s="511"/>
      <c r="H14" s="511"/>
      <c r="I14" s="511"/>
      <c r="J14" s="512"/>
    </row>
    <row r="15" spans="1:11" ht="24.75" customHeight="1" x14ac:dyDescent="0.2">
      <c r="A15" s="444" t="s">
        <v>168</v>
      </c>
      <c r="B15" s="433"/>
      <c r="C15" s="432"/>
      <c r="D15" s="446"/>
      <c r="E15" s="445">
        <v>1</v>
      </c>
      <c r="F15" s="442" t="str">
        <f>IF(D15="","",IF(D15&gt;6,"Fehler",SUM(D15*E15)))</f>
        <v/>
      </c>
      <c r="G15" s="511"/>
      <c r="H15" s="511"/>
      <c r="I15" s="511"/>
      <c r="J15" s="512"/>
    </row>
    <row r="16" spans="1:11" ht="24.75" customHeight="1" x14ac:dyDescent="0.2">
      <c r="A16" s="444" t="s">
        <v>169</v>
      </c>
      <c r="B16" s="433"/>
      <c r="C16" s="432"/>
      <c r="D16" s="446"/>
      <c r="E16" s="445">
        <v>1</v>
      </c>
      <c r="F16" s="442" t="str">
        <f>IF(D16="","",IF(D16&gt;6,"Fehler",SUM(D16*E16)))</f>
        <v/>
      </c>
      <c r="G16" s="511"/>
      <c r="H16" s="511"/>
      <c r="I16" s="511"/>
      <c r="J16" s="512"/>
    </row>
    <row r="17" spans="1:10" ht="24.75" customHeight="1" x14ac:dyDescent="0.2">
      <c r="A17" s="444" t="s">
        <v>170</v>
      </c>
      <c r="B17" s="433"/>
      <c r="C17" s="432"/>
      <c r="D17" s="446"/>
      <c r="E17" s="445">
        <v>1</v>
      </c>
      <c r="F17" s="442" t="str">
        <f>IF(D17="","",IF(D17&gt;6,"Fehler",SUM(D17*E17)))</f>
        <v/>
      </c>
      <c r="G17" s="511"/>
      <c r="H17" s="511"/>
      <c r="I17" s="511"/>
      <c r="J17" s="512"/>
    </row>
    <row r="18" spans="1:10" ht="24.75" customHeight="1" thickBot="1" x14ac:dyDescent="0.25">
      <c r="A18" s="444" t="s">
        <v>171</v>
      </c>
      <c r="B18" s="433"/>
      <c r="C18" s="432"/>
      <c r="D18" s="442" t="str">
        <f>'[1]Sem. 1 -5'!E21</f>
        <v/>
      </c>
      <c r="E18" s="443">
        <v>3</v>
      </c>
      <c r="F18" s="442" t="str">
        <f>IF(D18="","",IF(D18&gt;6,"Fehler",SUM(D18*E18)))</f>
        <v/>
      </c>
      <c r="G18" s="513"/>
      <c r="H18" s="513"/>
      <c r="I18" s="513"/>
      <c r="J18" s="514"/>
    </row>
    <row r="19" spans="1:10" x14ac:dyDescent="0.2">
      <c r="A19" s="441" t="s">
        <v>197</v>
      </c>
      <c r="B19" s="441"/>
      <c r="C19" s="441"/>
      <c r="D19" s="441"/>
      <c r="E19" s="441"/>
      <c r="F19" s="441"/>
      <c r="G19" s="441"/>
      <c r="H19" s="441"/>
      <c r="I19" s="441"/>
      <c r="J19" s="441"/>
    </row>
    <row r="20" spans="1:10" ht="15" customHeight="1" thickBot="1" x14ac:dyDescent="0.25">
      <c r="A20" s="440" t="s">
        <v>172</v>
      </c>
      <c r="B20" s="440"/>
      <c r="C20" s="440"/>
      <c r="D20" s="440"/>
      <c r="E20" s="440"/>
      <c r="F20" s="440"/>
      <c r="G20" s="440"/>
      <c r="H20" s="440"/>
      <c r="I20" s="440"/>
      <c r="J20" s="440"/>
    </row>
    <row r="21" spans="1:10" x14ac:dyDescent="0.2">
      <c r="A21" s="439" t="s">
        <v>178</v>
      </c>
      <c r="B21" s="438"/>
      <c r="C21" s="438"/>
      <c r="D21" s="438"/>
      <c r="E21" s="438"/>
      <c r="F21" s="438"/>
      <c r="G21" s="438"/>
      <c r="H21" s="437"/>
      <c r="I21" s="436" t="s">
        <v>153</v>
      </c>
      <c r="J21" s="435" t="str">
        <f>IF(SUM(F14:F18)=0,"",SUM(F14:F18))</f>
        <v/>
      </c>
    </row>
    <row r="22" spans="1:10" x14ac:dyDescent="0.2">
      <c r="A22" s="434" t="s">
        <v>179</v>
      </c>
      <c r="B22" s="433"/>
      <c r="C22" s="433"/>
      <c r="D22" s="433"/>
      <c r="E22" s="433"/>
      <c r="F22" s="433"/>
      <c r="G22" s="433"/>
      <c r="H22" s="432"/>
      <c r="I22" s="431" t="s">
        <v>153</v>
      </c>
      <c r="J22" s="430" t="str">
        <f>IF(J21="","",SUM(J21/9))</f>
        <v/>
      </c>
    </row>
    <row r="23" spans="1:10" ht="13.5" thickBot="1" x14ac:dyDescent="0.25">
      <c r="A23" s="429" t="s">
        <v>173</v>
      </c>
      <c r="B23" s="428"/>
      <c r="C23" s="428"/>
      <c r="D23" s="428"/>
      <c r="E23" s="428"/>
      <c r="F23" s="428"/>
      <c r="G23" s="428"/>
      <c r="H23" s="427"/>
      <c r="I23" s="426" t="s">
        <v>153</v>
      </c>
      <c r="J23" s="425" t="str">
        <f>IF(J21="","",ROUND((J22)*2,0)/2)</f>
        <v/>
      </c>
    </row>
    <row r="24" spans="1:10" ht="15" x14ac:dyDescent="0.25">
      <c r="A24" s="424" t="s">
        <v>180</v>
      </c>
      <c r="B24" s="424"/>
      <c r="C24" s="424"/>
      <c r="D24" s="424"/>
      <c r="E24" s="423"/>
      <c r="F24" s="423"/>
      <c r="G24" s="423"/>
      <c r="H24" s="423"/>
      <c r="I24" s="423"/>
      <c r="J24" s="423"/>
    </row>
    <row r="25" spans="1:10" ht="42" customHeight="1" x14ac:dyDescent="0.2">
      <c r="A25" s="221" t="s">
        <v>202</v>
      </c>
      <c r="B25" s="221"/>
      <c r="C25" s="221"/>
      <c r="D25" s="221"/>
      <c r="E25" s="221"/>
      <c r="F25" s="221"/>
      <c r="G25" s="221"/>
      <c r="H25" s="221"/>
      <c r="I25" s="221"/>
      <c r="J25" s="221"/>
    </row>
    <row r="26" spans="1:10" ht="30" customHeight="1" x14ac:dyDescent="0.2">
      <c r="A26" s="409" t="s">
        <v>4</v>
      </c>
      <c r="B26" s="415" t="str">
        <f>IF('[1]1. Sem. a'!$B$24="","",'[1]1. Sem. a'!$B$24:$D$24)</f>
        <v/>
      </c>
      <c r="C26" s="415"/>
      <c r="D26" s="415"/>
      <c r="E26" s="415"/>
      <c r="F26" s="422" t="s">
        <v>181</v>
      </c>
      <c r="G26" s="421"/>
      <c r="H26" s="420"/>
      <c r="I26" s="420"/>
      <c r="J26" s="420"/>
    </row>
    <row r="27" spans="1:10" ht="30" customHeight="1" x14ac:dyDescent="0.2">
      <c r="A27" s="409" t="s">
        <v>184</v>
      </c>
      <c r="B27" s="409"/>
      <c r="C27" s="409"/>
      <c r="D27" s="409"/>
      <c r="E27" s="419"/>
      <c r="F27" s="409"/>
      <c r="G27" s="418"/>
      <c r="H27" s="417"/>
      <c r="I27" s="417"/>
      <c r="J27" s="417"/>
    </row>
    <row r="28" spans="1:10" ht="30" customHeight="1" x14ac:dyDescent="0.2">
      <c r="A28" s="409" t="s">
        <v>182</v>
      </c>
      <c r="B28" s="409"/>
      <c r="C28" s="408"/>
      <c r="D28" s="408"/>
      <c r="E28" s="416"/>
      <c r="F28" s="408"/>
      <c r="G28" s="413"/>
      <c r="H28" s="412"/>
      <c r="I28" s="412"/>
      <c r="J28" s="412"/>
    </row>
    <row r="29" spans="1:10" ht="30" customHeight="1" x14ac:dyDescent="0.2">
      <c r="A29" s="415" t="s">
        <v>183</v>
      </c>
      <c r="B29" s="415"/>
      <c r="C29" s="414"/>
      <c r="D29" s="414"/>
      <c r="E29" s="414"/>
      <c r="F29" s="414"/>
      <c r="G29" s="413"/>
      <c r="H29" s="412"/>
      <c r="I29" s="412"/>
      <c r="J29" s="412"/>
    </row>
    <row r="30" spans="1:10" ht="27.75" customHeight="1" x14ac:dyDescent="0.2">
      <c r="A30" s="411" t="s">
        <v>185</v>
      </c>
      <c r="B30" s="411"/>
      <c r="C30" s="408"/>
      <c r="D30" s="409"/>
      <c r="E30" s="409"/>
      <c r="F30" s="408"/>
      <c r="G30" s="410"/>
      <c r="H30" s="410"/>
      <c r="I30" s="409"/>
      <c r="J30" s="408"/>
    </row>
    <row r="31" spans="1:10" ht="62.25" customHeight="1" thickBot="1" x14ac:dyDescent="0.25">
      <c r="A31" s="221" t="s">
        <v>186</v>
      </c>
      <c r="B31" s="221"/>
      <c r="C31" s="221"/>
      <c r="D31" s="221"/>
      <c r="E31" s="221"/>
      <c r="F31" s="221"/>
      <c r="G31" s="221"/>
      <c r="H31" s="221"/>
      <c r="I31" s="221"/>
      <c r="J31" s="221"/>
    </row>
    <row r="32" spans="1:10" ht="28.5" customHeight="1" x14ac:dyDescent="0.2">
      <c r="A32" s="292" t="s">
        <v>187</v>
      </c>
      <c r="B32" s="407"/>
      <c r="C32" s="142"/>
      <c r="D32" s="406" t="s">
        <v>188</v>
      </c>
      <c r="E32" s="405"/>
      <c r="F32" s="405"/>
      <c r="G32" s="405"/>
      <c r="H32" s="405"/>
      <c r="I32" s="405"/>
      <c r="J32" s="404"/>
    </row>
    <row r="33" spans="1:10" ht="12.75" customHeight="1" x14ac:dyDescent="0.2">
      <c r="A33" s="505"/>
      <c r="B33" s="506"/>
      <c r="C33" s="507"/>
      <c r="D33" s="491" t="s">
        <v>192</v>
      </c>
      <c r="E33" s="492"/>
      <c r="F33" s="495" t="s">
        <v>189</v>
      </c>
      <c r="G33" s="496"/>
      <c r="H33" s="489"/>
      <c r="I33" s="490"/>
      <c r="J33" s="403" t="s">
        <v>190</v>
      </c>
    </row>
    <row r="34" spans="1:10" ht="12.75" customHeight="1" x14ac:dyDescent="0.2">
      <c r="A34" s="505"/>
      <c r="B34" s="506"/>
      <c r="C34" s="507"/>
      <c r="D34" s="493" t="s">
        <v>193</v>
      </c>
      <c r="E34" s="494"/>
      <c r="F34" s="497" t="s">
        <v>189</v>
      </c>
      <c r="G34" s="402"/>
      <c r="H34" s="498"/>
      <c r="I34" s="499"/>
      <c r="J34" s="403" t="s">
        <v>191</v>
      </c>
    </row>
    <row r="35" spans="1:10" ht="12.75" customHeight="1" x14ac:dyDescent="0.2">
      <c r="A35" s="505"/>
      <c r="B35" s="506"/>
      <c r="C35" s="507"/>
      <c r="D35" s="493" t="s">
        <v>194</v>
      </c>
      <c r="E35" s="494"/>
      <c r="F35" s="497" t="s">
        <v>189</v>
      </c>
      <c r="G35" s="402"/>
      <c r="H35" s="498"/>
      <c r="I35" s="499"/>
      <c r="J35" s="403"/>
    </row>
    <row r="36" spans="1:10" ht="13.5" thickBot="1" x14ac:dyDescent="0.25">
      <c r="A36" s="508"/>
      <c r="B36" s="509"/>
      <c r="C36" s="510"/>
      <c r="D36" s="401"/>
      <c r="E36" s="398"/>
      <c r="F36" s="400"/>
      <c r="G36" s="399"/>
      <c r="H36" s="500"/>
      <c r="I36" s="398"/>
      <c r="J36" s="397"/>
    </row>
  </sheetData>
  <sheetProtection algorithmName="SHA-512" hashValue="HLg5WhaO3atrudwREyoNXkLoA7rYzkoXfgE66lhV08pky9rqH171w3LJygu7OVMMf8DNLRdO3ikoL/An1QkhBg==" saltValue="nvjufyvjb54jxCIpjs2CnA==" spinCount="100000" sheet="1" objects="1" scenarios="1" selectLockedCells="1" pivotTables="0"/>
  <mergeCells count="61">
    <mergeCell ref="H35:I35"/>
    <mergeCell ref="A1:J1"/>
    <mergeCell ref="A2:B2"/>
    <mergeCell ref="C2:J2"/>
    <mergeCell ref="A3:B3"/>
    <mergeCell ref="C3:J3"/>
    <mergeCell ref="A4:B4"/>
    <mergeCell ref="C4:J4"/>
    <mergeCell ref="A5:B5"/>
    <mergeCell ref="D5:F5"/>
    <mergeCell ref="H5:J5"/>
    <mergeCell ref="A6:B6"/>
    <mergeCell ref="A7:B7"/>
    <mergeCell ref="C7:I7"/>
    <mergeCell ref="A8:B8"/>
    <mergeCell ref="C8:I8"/>
    <mergeCell ref="A9:B9"/>
    <mergeCell ref="C9:I9"/>
    <mergeCell ref="A10:B10"/>
    <mergeCell ref="C10:I10"/>
    <mergeCell ref="A11:B11"/>
    <mergeCell ref="C11:I11"/>
    <mergeCell ref="A12:J12"/>
    <mergeCell ref="A13:C13"/>
    <mergeCell ref="G13:J13"/>
    <mergeCell ref="A14:C14"/>
    <mergeCell ref="G14:J14"/>
    <mergeCell ref="A15:C15"/>
    <mergeCell ref="G15:J15"/>
    <mergeCell ref="A16:C16"/>
    <mergeCell ref="G16:J16"/>
    <mergeCell ref="A17:C17"/>
    <mergeCell ref="G17:J17"/>
    <mergeCell ref="A18:C18"/>
    <mergeCell ref="G18:J18"/>
    <mergeCell ref="A19:J19"/>
    <mergeCell ref="A20:J20"/>
    <mergeCell ref="A21:H21"/>
    <mergeCell ref="A22:H22"/>
    <mergeCell ref="A23:H23"/>
    <mergeCell ref="A24:D24"/>
    <mergeCell ref="A25:J25"/>
    <mergeCell ref="B26:E26"/>
    <mergeCell ref="G26:J26"/>
    <mergeCell ref="G27:J27"/>
    <mergeCell ref="G28:J28"/>
    <mergeCell ref="A29:F29"/>
    <mergeCell ref="G29:J29"/>
    <mergeCell ref="A30:B30"/>
    <mergeCell ref="A31:J31"/>
    <mergeCell ref="A32:C32"/>
    <mergeCell ref="D32:J32"/>
    <mergeCell ref="A36:C36"/>
    <mergeCell ref="A33:C33"/>
    <mergeCell ref="D33:E33"/>
    <mergeCell ref="H33:I33"/>
    <mergeCell ref="D34:E34"/>
    <mergeCell ref="H34:I34"/>
    <mergeCell ref="A35:C35"/>
    <mergeCell ref="D35:E35"/>
    <mergeCell ref="A34:C34"/>
  </mergeCells>
  <phoneticPr fontId="4" type="noConversion"/>
  <pageMargins left="0.78740157480314965" right="0.78740157480314965" top="0.55118110236220474" bottom="0.98425196850393704" header="0.51181102362204722" footer="0.51181102362204722"/>
  <pageSetup paperSize="9" scale="75"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00864-E1E6-442E-88BF-0D7901CF2B1B}">
  <sheetPr>
    <tabColor theme="8" tint="0.39997558519241921"/>
  </sheetPr>
  <dimension ref="A1:K69"/>
  <sheetViews>
    <sheetView showGridLines="0" topLeftCell="A11" zoomScaleNormal="100" workbookViewId="0">
      <selection activeCell="F11" sqref="F11:I11"/>
    </sheetView>
  </sheetViews>
  <sheetFormatPr baseColWidth="10" defaultColWidth="11.42578125" defaultRowHeight="12.75" x14ac:dyDescent="0.2"/>
  <cols>
    <col min="1" max="1" width="5.7109375" style="1" customWidth="1"/>
    <col min="2" max="2" width="13.5703125" style="1" customWidth="1"/>
    <col min="3" max="3" width="10.7109375" style="1" customWidth="1"/>
    <col min="4" max="4" width="11.140625" style="1" customWidth="1"/>
    <col min="5" max="5" width="9.28515625" style="2" customWidth="1"/>
    <col min="6" max="6" width="7.42578125" style="1" customWidth="1"/>
    <col min="7" max="7" width="8.140625" style="1" customWidth="1"/>
    <col min="8" max="8" width="7.7109375" style="1" customWidth="1"/>
    <col min="9" max="9" width="11.140625" style="1" customWidth="1"/>
    <col min="10" max="10" width="8.140625" style="2" customWidth="1"/>
    <col min="11" max="11" width="6.7109375" style="2" customWidth="1"/>
    <col min="12" max="16384" width="11.42578125" style="1"/>
  </cols>
  <sheetData>
    <row r="1" spans="1:11" s="36" customFormat="1" ht="28.5" customHeight="1" thickBot="1" x14ac:dyDescent="0.25">
      <c r="A1" s="335" t="s">
        <v>53</v>
      </c>
      <c r="B1" s="336"/>
      <c r="C1" s="394"/>
      <c r="D1" s="394"/>
      <c r="E1" s="394"/>
      <c r="F1" s="394"/>
      <c r="G1" s="394"/>
      <c r="H1" s="394"/>
      <c r="I1" s="394"/>
      <c r="J1" s="394"/>
      <c r="K1" s="395"/>
    </row>
    <row r="2" spans="1:11" s="3" customFormat="1" ht="20.100000000000001" customHeight="1" x14ac:dyDescent="0.2">
      <c r="A2" s="343" t="s">
        <v>44</v>
      </c>
      <c r="B2" s="344"/>
      <c r="C2" s="393" t="str">
        <f>IF('1 sem a'!C2="","",'1 sem a'!C2:K2)</f>
        <v/>
      </c>
      <c r="D2" s="393"/>
      <c r="E2" s="393"/>
      <c r="F2" s="393"/>
      <c r="G2" s="393"/>
      <c r="H2" s="393"/>
      <c r="I2" s="393"/>
      <c r="J2" s="393"/>
      <c r="K2" s="393"/>
    </row>
    <row r="3" spans="1:11" s="3" customFormat="1" ht="20.100000000000001" customHeight="1" x14ac:dyDescent="0.2">
      <c r="A3" s="283" t="s">
        <v>43</v>
      </c>
      <c r="B3" s="284"/>
      <c r="C3" s="393" t="str">
        <f>IF('1 sem a'!C3="","",'1 sem a'!C3:K3)</f>
        <v/>
      </c>
      <c r="D3" s="393"/>
      <c r="E3" s="393"/>
      <c r="F3" s="393"/>
      <c r="G3" s="393"/>
      <c r="H3" s="393"/>
      <c r="I3" s="393"/>
      <c r="J3" s="393"/>
      <c r="K3" s="393"/>
    </row>
    <row r="4" spans="1:11" s="3" customFormat="1" ht="20.100000000000001" customHeight="1" x14ac:dyDescent="0.2">
      <c r="A4" s="283" t="s">
        <v>42</v>
      </c>
      <c r="B4" s="284"/>
      <c r="C4" s="393" t="str">
        <f>IF('1 sem a'!C4="","",'1 sem a'!C4:K4)</f>
        <v/>
      </c>
      <c r="D4" s="393"/>
      <c r="E4" s="393"/>
      <c r="F4" s="393"/>
      <c r="G4" s="393"/>
      <c r="H4" s="393"/>
      <c r="I4" s="393"/>
      <c r="J4" s="393"/>
      <c r="K4" s="393"/>
    </row>
    <row r="5" spans="1:11" s="3" customFormat="1" ht="20.100000000000001" customHeight="1" thickBot="1" x14ac:dyDescent="0.25">
      <c r="A5" s="345" t="s">
        <v>41</v>
      </c>
      <c r="B5" s="346"/>
      <c r="C5" s="353"/>
      <c r="D5" s="354"/>
      <c r="E5" s="354"/>
      <c r="F5" s="354"/>
      <c r="G5" s="354"/>
      <c r="H5" s="354"/>
      <c r="I5" s="354"/>
      <c r="J5" s="354"/>
      <c r="K5" s="355"/>
    </row>
    <row r="6" spans="1:11" s="3" customFormat="1" ht="20.100000000000001" customHeight="1" thickBot="1" x14ac:dyDescent="0.25">
      <c r="A6" s="356" t="s">
        <v>40</v>
      </c>
      <c r="B6" s="357"/>
      <c r="C6" s="339" t="s">
        <v>39</v>
      </c>
      <c r="D6" s="340"/>
      <c r="E6" s="341"/>
      <c r="F6" s="341"/>
      <c r="G6" s="341"/>
      <c r="H6" s="341"/>
      <c r="I6" s="341"/>
      <c r="J6" s="341"/>
      <c r="K6" s="342"/>
    </row>
    <row r="7" spans="1:11" s="3" customFormat="1" ht="25.5" customHeight="1" thickBot="1" x14ac:dyDescent="0.25">
      <c r="A7" s="368" t="s">
        <v>38</v>
      </c>
      <c r="B7" s="369"/>
      <c r="C7" s="371" t="s">
        <v>37</v>
      </c>
      <c r="D7" s="371"/>
      <c r="E7" s="371"/>
      <c r="F7" s="371"/>
      <c r="G7" s="371"/>
      <c r="H7" s="371"/>
      <c r="I7" s="371"/>
      <c r="J7" s="371"/>
      <c r="K7" s="372"/>
    </row>
    <row r="8" spans="1:11" s="3" customFormat="1" ht="33.75" customHeight="1" thickBot="1" x14ac:dyDescent="0.25">
      <c r="A8" s="321" t="s">
        <v>36</v>
      </c>
      <c r="B8" s="370"/>
      <c r="C8" s="333" t="s">
        <v>35</v>
      </c>
      <c r="D8" s="370"/>
      <c r="E8" s="35" t="s">
        <v>34</v>
      </c>
      <c r="F8" s="333" t="s">
        <v>33</v>
      </c>
      <c r="G8" s="322"/>
      <c r="H8" s="322"/>
      <c r="I8" s="370"/>
      <c r="J8" s="35" t="s">
        <v>32</v>
      </c>
      <c r="K8" s="34" t="s">
        <v>31</v>
      </c>
    </row>
    <row r="9" spans="1:11" s="3" customFormat="1" ht="54" customHeight="1" thickBot="1" x14ac:dyDescent="0.25">
      <c r="A9" s="310" t="s">
        <v>30</v>
      </c>
      <c r="B9" s="316"/>
      <c r="C9" s="373" t="s">
        <v>29</v>
      </c>
      <c r="D9" s="373"/>
      <c r="E9" s="22">
        <v>5</v>
      </c>
      <c r="F9" s="529"/>
      <c r="G9" s="529"/>
      <c r="H9" s="529"/>
      <c r="I9" s="529"/>
      <c r="J9" s="21"/>
      <c r="K9" s="15">
        <f>IF(J9&gt;E9,"Fehler",SUM(J9))</f>
        <v>0</v>
      </c>
    </row>
    <row r="10" spans="1:11" s="3" customFormat="1" ht="63" customHeight="1" thickBot="1" x14ac:dyDescent="0.25">
      <c r="A10" s="328" t="s">
        <v>28</v>
      </c>
      <c r="B10" s="375"/>
      <c r="C10" s="325" t="s">
        <v>27</v>
      </c>
      <c r="D10" s="325"/>
      <c r="E10" s="17">
        <v>5</v>
      </c>
      <c r="F10" s="530"/>
      <c r="G10" s="530"/>
      <c r="H10" s="530"/>
      <c r="I10" s="530"/>
      <c r="J10" s="16"/>
      <c r="K10" s="33">
        <f>IF(J10&gt;E10,"Fehler",SUM(J10))</f>
        <v>0</v>
      </c>
    </row>
    <row r="11" spans="1:11" s="3" customFormat="1" ht="39" customHeight="1" x14ac:dyDescent="0.2">
      <c r="A11" s="310" t="s">
        <v>26</v>
      </c>
      <c r="B11" s="311"/>
      <c r="C11" s="366" t="s">
        <v>25</v>
      </c>
      <c r="D11" s="366"/>
      <c r="E11" s="30">
        <v>5</v>
      </c>
      <c r="F11" s="531"/>
      <c r="G11" s="531"/>
      <c r="H11" s="531"/>
      <c r="I11" s="531"/>
      <c r="J11" s="29"/>
      <c r="K11" s="28" t="str">
        <f>IF(J11&gt;E11,"Fehler","")</f>
        <v/>
      </c>
    </row>
    <row r="12" spans="1:11" s="3" customFormat="1" ht="35.1" customHeight="1" x14ac:dyDescent="0.2">
      <c r="A12" s="312"/>
      <c r="B12" s="313"/>
      <c r="C12" s="364" t="s">
        <v>24</v>
      </c>
      <c r="D12" s="364"/>
      <c r="E12" s="27">
        <v>3</v>
      </c>
      <c r="F12" s="532"/>
      <c r="G12" s="532"/>
      <c r="H12" s="532"/>
      <c r="I12" s="532"/>
      <c r="J12" s="26"/>
      <c r="K12" s="25" t="str">
        <f>IF(J12&gt;E12,"Fehler","")</f>
        <v/>
      </c>
    </row>
    <row r="13" spans="1:11" s="3" customFormat="1" ht="33.950000000000003" customHeight="1" thickBot="1" x14ac:dyDescent="0.25">
      <c r="A13" s="314"/>
      <c r="B13" s="315"/>
      <c r="C13" s="364" t="s">
        <v>23</v>
      </c>
      <c r="D13" s="364"/>
      <c r="E13" s="27">
        <v>2</v>
      </c>
      <c r="F13" s="532"/>
      <c r="G13" s="532"/>
      <c r="H13" s="532"/>
      <c r="I13" s="532"/>
      <c r="J13" s="26"/>
      <c r="K13" s="20">
        <f>IF(J11&gt;E11,"Fehler",IF(J12&gt;E12,"Fehler",IF(J13&gt;E13,"Fehler",SUM(J11:J13))))</f>
        <v>0</v>
      </c>
    </row>
    <row r="14" spans="1:11" s="3" customFormat="1" ht="36" customHeight="1" x14ac:dyDescent="0.2">
      <c r="A14" s="310" t="s">
        <v>22</v>
      </c>
      <c r="B14" s="316"/>
      <c r="C14" s="366" t="s">
        <v>21</v>
      </c>
      <c r="D14" s="366"/>
      <c r="E14" s="30">
        <v>5</v>
      </c>
      <c r="F14" s="533"/>
      <c r="G14" s="534"/>
      <c r="H14" s="534"/>
      <c r="I14" s="535"/>
      <c r="J14" s="29"/>
      <c r="K14" s="28" t="str">
        <f>IF(J14&gt;E14,"Fehler","")</f>
        <v/>
      </c>
    </row>
    <row r="15" spans="1:11" s="3" customFormat="1" ht="38.1" customHeight="1" thickBot="1" x14ac:dyDescent="0.25">
      <c r="A15" s="361"/>
      <c r="B15" s="362"/>
      <c r="C15" s="365" t="s">
        <v>20</v>
      </c>
      <c r="D15" s="365"/>
      <c r="E15" s="32">
        <v>5</v>
      </c>
      <c r="F15" s="536"/>
      <c r="G15" s="537"/>
      <c r="H15" s="537"/>
      <c r="I15" s="538"/>
      <c r="J15" s="31"/>
      <c r="K15" s="20">
        <f>IF(J14&gt;E14,"Fehler",IF(J15&gt;E15,"Fehler",SUM(J14:J15)))</f>
        <v>0</v>
      </c>
    </row>
    <row r="16" spans="1:11" s="3" customFormat="1" ht="38.1" customHeight="1" x14ac:dyDescent="0.2">
      <c r="A16" s="310" t="s">
        <v>19</v>
      </c>
      <c r="B16" s="316"/>
      <c r="C16" s="317" t="s">
        <v>18</v>
      </c>
      <c r="D16" s="318"/>
      <c r="E16" s="30">
        <v>10</v>
      </c>
      <c r="F16" s="539"/>
      <c r="G16" s="540"/>
      <c r="H16" s="540"/>
      <c r="I16" s="541"/>
      <c r="J16" s="29"/>
      <c r="K16" s="28" t="str">
        <f>IF(J16&gt;E16,"Fehler","")</f>
        <v/>
      </c>
    </row>
    <row r="17" spans="1:11" s="3" customFormat="1" ht="39" customHeight="1" x14ac:dyDescent="0.2">
      <c r="A17" s="24"/>
      <c r="B17" s="23"/>
      <c r="C17" s="306" t="s">
        <v>17</v>
      </c>
      <c r="D17" s="307"/>
      <c r="E17" s="27">
        <v>10</v>
      </c>
      <c r="F17" s="542"/>
      <c r="G17" s="543"/>
      <c r="H17" s="543"/>
      <c r="I17" s="544"/>
      <c r="J17" s="26"/>
      <c r="K17" s="25" t="str">
        <f>IF(J17&gt;E17,"Fehler","")</f>
        <v/>
      </c>
    </row>
    <row r="18" spans="1:11" s="3" customFormat="1" ht="35.1" customHeight="1" x14ac:dyDescent="0.2">
      <c r="A18" s="24"/>
      <c r="B18" s="23"/>
      <c r="C18" s="306" t="s">
        <v>16</v>
      </c>
      <c r="D18" s="307"/>
      <c r="E18" s="27">
        <v>10</v>
      </c>
      <c r="F18" s="542"/>
      <c r="G18" s="543"/>
      <c r="H18" s="543"/>
      <c r="I18" s="544"/>
      <c r="J18" s="26"/>
      <c r="K18" s="25" t="str">
        <f>IF(J18&gt;E18,"Fehler","")</f>
        <v/>
      </c>
    </row>
    <row r="19" spans="1:11" s="3" customFormat="1" ht="35.1" customHeight="1" x14ac:dyDescent="0.2">
      <c r="A19" s="24"/>
      <c r="B19" s="23"/>
      <c r="C19" s="306" t="s">
        <v>15</v>
      </c>
      <c r="D19" s="307"/>
      <c r="E19" s="27">
        <v>10</v>
      </c>
      <c r="F19" s="542"/>
      <c r="G19" s="543"/>
      <c r="H19" s="543"/>
      <c r="I19" s="544"/>
      <c r="J19" s="26"/>
      <c r="K19" s="25" t="str">
        <f>IF(J19&gt;E19,"Fehler","")</f>
        <v/>
      </c>
    </row>
    <row r="20" spans="1:11" s="3" customFormat="1" ht="39.950000000000003" customHeight="1" thickBot="1" x14ac:dyDescent="0.25">
      <c r="A20" s="24"/>
      <c r="B20" s="23"/>
      <c r="C20" s="308" t="s">
        <v>14</v>
      </c>
      <c r="D20" s="309"/>
      <c r="E20" s="22">
        <v>10</v>
      </c>
      <c r="F20" s="536"/>
      <c r="G20" s="537"/>
      <c r="H20" s="537"/>
      <c r="I20" s="538"/>
      <c r="J20" s="21"/>
      <c r="K20" s="20">
        <f>IF(J16&gt;E16,"Fehler",IF(J17&gt;E17,"Fehler",IF(J18&gt;E18,"Fehler",IF(J19&gt;E19,"Fehler",IF(J20&gt;E20,"Fehler",SUM(J16:J20))))))</f>
        <v>0</v>
      </c>
    </row>
    <row r="21" spans="1:11" s="3" customFormat="1" ht="47.1" customHeight="1" thickBot="1" x14ac:dyDescent="0.25">
      <c r="A21" s="310" t="s">
        <v>13</v>
      </c>
      <c r="B21" s="316"/>
      <c r="C21" s="324" t="s">
        <v>12</v>
      </c>
      <c r="D21" s="324"/>
      <c r="E21" s="19">
        <v>10</v>
      </c>
      <c r="F21" s="545"/>
      <c r="G21" s="545"/>
      <c r="H21" s="545"/>
      <c r="I21" s="545"/>
      <c r="J21" s="18"/>
      <c r="K21" s="15">
        <f>IF(J21&gt;E21,"Fehler",SUM(J21))</f>
        <v>0</v>
      </c>
    </row>
    <row r="22" spans="1:11" s="3" customFormat="1" ht="39" customHeight="1" thickBot="1" x14ac:dyDescent="0.25">
      <c r="A22" s="328" t="s">
        <v>11</v>
      </c>
      <c r="B22" s="329"/>
      <c r="C22" s="325" t="s">
        <v>10</v>
      </c>
      <c r="D22" s="325"/>
      <c r="E22" s="17">
        <v>10</v>
      </c>
      <c r="F22" s="530"/>
      <c r="G22" s="530"/>
      <c r="H22" s="530"/>
      <c r="I22" s="530"/>
      <c r="J22" s="16"/>
      <c r="K22" s="15">
        <f>IF(J22&gt;E22,"Fehler",SUM(J22))</f>
        <v>0</v>
      </c>
    </row>
    <row r="23" spans="1:11" s="3" customFormat="1" ht="45.75" customHeight="1" thickBot="1" x14ac:dyDescent="0.25">
      <c r="A23" s="321" t="s">
        <v>9</v>
      </c>
      <c r="B23" s="322"/>
      <c r="C23" s="323"/>
      <c r="D23" s="13" t="s">
        <v>8</v>
      </c>
      <c r="E23" s="333" t="s">
        <v>7</v>
      </c>
      <c r="F23" s="323"/>
      <c r="G23" s="323"/>
      <c r="H23" s="14">
        <f>IF(K9="Fehler","Fehler",IF(K10="Fehler","Fehler",IF(K13="Fehler","Fehler",IF(K15="Fehler","Fehler",IF(K20="Fehler","Fehler",IF(K21="Fehler","Fehler",IF(K22="Fehler","Fehler",SUM(J9:J22))))))))</f>
        <v>0</v>
      </c>
      <c r="I23" s="13" t="s">
        <v>6</v>
      </c>
      <c r="J23" s="12" t="s">
        <v>5</v>
      </c>
      <c r="K23" s="11" t="str">
        <f>IF(H23="Fehler","Fehler",IF(SUM(K9:K22)=0,"",ROUND(SUM(((H23/100)*5)+1)*2,0)/2))</f>
        <v/>
      </c>
    </row>
    <row r="24" spans="1:11" s="3" customFormat="1" ht="16.5" customHeight="1" x14ac:dyDescent="0.2">
      <c r="A24" s="8" t="s">
        <v>4</v>
      </c>
      <c r="B24" s="330"/>
      <c r="C24" s="330"/>
      <c r="D24" s="330"/>
      <c r="E24" s="10"/>
      <c r="F24" s="9" t="s">
        <v>3</v>
      </c>
      <c r="G24" s="331"/>
      <c r="H24" s="332"/>
      <c r="I24" s="332"/>
      <c r="J24" s="332"/>
      <c r="K24" s="332"/>
    </row>
    <row r="25" spans="1:11" s="3" customFormat="1" ht="23.25" customHeight="1" x14ac:dyDescent="0.2">
      <c r="A25" s="8" t="s">
        <v>2</v>
      </c>
      <c r="B25" s="8"/>
      <c r="C25" s="8"/>
      <c r="D25" s="8"/>
      <c r="E25" s="7"/>
      <c r="F25" s="8" t="s">
        <v>1</v>
      </c>
      <c r="G25" s="8"/>
      <c r="H25" s="8"/>
      <c r="I25" s="8"/>
      <c r="J25" s="7"/>
      <c r="K25" s="7"/>
    </row>
    <row r="26" spans="1:11" s="3" customFormat="1" ht="15" customHeight="1" x14ac:dyDescent="0.2">
      <c r="A26" s="334"/>
      <c r="B26" s="334"/>
      <c r="C26" s="334"/>
      <c r="D26" s="334"/>
      <c r="E26" s="6"/>
      <c r="F26" s="334"/>
      <c r="G26" s="334"/>
      <c r="H26" s="334"/>
      <c r="I26" s="334"/>
      <c r="J26" s="334"/>
      <c r="K26" s="334"/>
    </row>
    <row r="27" spans="1:11" s="5" customFormat="1" ht="41.25" customHeight="1" x14ac:dyDescent="0.2">
      <c r="A27" s="319" t="s">
        <v>0</v>
      </c>
      <c r="B27" s="319"/>
      <c r="C27" s="320"/>
      <c r="D27" s="320"/>
      <c r="E27" s="320"/>
      <c r="F27" s="320"/>
      <c r="G27" s="320"/>
      <c r="H27" s="320"/>
      <c r="I27" s="320"/>
      <c r="J27" s="320"/>
      <c r="K27" s="320"/>
    </row>
    <row r="28" spans="1:11" s="3" customFormat="1" ht="36.75" customHeight="1" x14ac:dyDescent="0.2">
      <c r="E28" s="4"/>
      <c r="J28" s="4"/>
      <c r="K28" s="4"/>
    </row>
    <row r="29" spans="1:11" s="3" customFormat="1" x14ac:dyDescent="0.2">
      <c r="E29" s="4"/>
      <c r="J29" s="4"/>
      <c r="K29" s="4"/>
    </row>
    <row r="30" spans="1:11" s="3" customFormat="1" x14ac:dyDescent="0.2">
      <c r="E30" s="4"/>
      <c r="J30" s="4"/>
      <c r="K30" s="4"/>
    </row>
    <row r="31" spans="1:11" s="3" customFormat="1" x14ac:dyDescent="0.2">
      <c r="E31" s="4"/>
      <c r="J31" s="4"/>
      <c r="K31" s="4"/>
    </row>
    <row r="32" spans="1:11" s="3" customFormat="1" x14ac:dyDescent="0.2">
      <c r="E32" s="4"/>
      <c r="J32" s="4"/>
      <c r="K32" s="4"/>
    </row>
    <row r="33" spans="5:11" s="3" customFormat="1" x14ac:dyDescent="0.2">
      <c r="E33" s="4"/>
      <c r="J33" s="4"/>
      <c r="K33" s="4"/>
    </row>
    <row r="34" spans="5:11" s="3" customFormat="1" x14ac:dyDescent="0.2">
      <c r="E34" s="4"/>
      <c r="J34" s="4"/>
      <c r="K34" s="4"/>
    </row>
    <row r="35" spans="5:11" s="3" customFormat="1" x14ac:dyDescent="0.2">
      <c r="E35" s="4"/>
      <c r="J35" s="4"/>
      <c r="K35" s="4"/>
    </row>
    <row r="36" spans="5:11" s="3" customFormat="1" x14ac:dyDescent="0.2">
      <c r="E36" s="4"/>
      <c r="J36" s="4"/>
      <c r="K36" s="4"/>
    </row>
    <row r="37" spans="5:11" s="3" customFormat="1" x14ac:dyDescent="0.2">
      <c r="E37" s="4"/>
      <c r="J37" s="4"/>
      <c r="K37" s="4"/>
    </row>
    <row r="38" spans="5:11" s="3" customFormat="1" x14ac:dyDescent="0.2">
      <c r="E38" s="4"/>
      <c r="J38" s="4"/>
      <c r="K38" s="4"/>
    </row>
    <row r="39" spans="5:11" s="3" customFormat="1" x14ac:dyDescent="0.2">
      <c r="E39" s="4"/>
      <c r="J39" s="4"/>
      <c r="K39" s="4"/>
    </row>
    <row r="40" spans="5:11" s="3" customFormat="1" x14ac:dyDescent="0.2">
      <c r="E40" s="4"/>
      <c r="J40" s="4"/>
      <c r="K40" s="4"/>
    </row>
    <row r="41" spans="5:11" s="3" customFormat="1" x14ac:dyDescent="0.2">
      <c r="E41" s="4"/>
      <c r="J41" s="4"/>
      <c r="K41" s="4"/>
    </row>
    <row r="42" spans="5:11" s="3" customFormat="1" x14ac:dyDescent="0.2">
      <c r="E42" s="4"/>
      <c r="J42" s="4"/>
      <c r="K42" s="4"/>
    </row>
    <row r="43" spans="5:11" s="3" customFormat="1" x14ac:dyDescent="0.2">
      <c r="E43" s="4"/>
      <c r="J43" s="4"/>
      <c r="K43" s="4"/>
    </row>
    <row r="44" spans="5:11" s="3" customFormat="1" x14ac:dyDescent="0.2">
      <c r="E44" s="4"/>
      <c r="J44" s="4"/>
      <c r="K44" s="4"/>
    </row>
    <row r="45" spans="5:11" s="3" customFormat="1" x14ac:dyDescent="0.2">
      <c r="E45" s="4"/>
      <c r="J45" s="4"/>
      <c r="K45" s="4"/>
    </row>
    <row r="46" spans="5:11" s="3" customFormat="1" x14ac:dyDescent="0.2">
      <c r="E46" s="4"/>
      <c r="J46" s="4"/>
      <c r="K46" s="4"/>
    </row>
    <row r="47" spans="5:11" s="3" customFormat="1" x14ac:dyDescent="0.2">
      <c r="E47" s="4"/>
      <c r="J47" s="4"/>
      <c r="K47" s="4"/>
    </row>
    <row r="48" spans="5:11" s="3" customFormat="1" x14ac:dyDescent="0.2">
      <c r="E48" s="4"/>
      <c r="J48" s="4"/>
      <c r="K48" s="4"/>
    </row>
    <row r="49" spans="5:11" s="3" customFormat="1" x14ac:dyDescent="0.2">
      <c r="E49" s="4"/>
      <c r="J49" s="4"/>
      <c r="K49" s="4"/>
    </row>
    <row r="50" spans="5:11" s="3" customFormat="1" x14ac:dyDescent="0.2">
      <c r="E50" s="4"/>
      <c r="J50" s="4"/>
      <c r="K50" s="4"/>
    </row>
    <row r="51" spans="5:11" s="3" customFormat="1" x14ac:dyDescent="0.2">
      <c r="E51" s="4"/>
      <c r="J51" s="4"/>
      <c r="K51" s="4"/>
    </row>
    <row r="52" spans="5:11" s="3" customFormat="1" x14ac:dyDescent="0.2">
      <c r="E52" s="4"/>
      <c r="J52" s="4"/>
      <c r="K52" s="4"/>
    </row>
    <row r="53" spans="5:11" s="3" customFormat="1" x14ac:dyDescent="0.2">
      <c r="E53" s="4"/>
      <c r="J53" s="4"/>
      <c r="K53" s="4"/>
    </row>
    <row r="54" spans="5:11" s="3" customFormat="1" x14ac:dyDescent="0.2">
      <c r="E54" s="4"/>
      <c r="J54" s="4"/>
      <c r="K54" s="4"/>
    </row>
    <row r="55" spans="5:11" s="3" customFormat="1" x14ac:dyDescent="0.2">
      <c r="E55" s="4"/>
      <c r="J55" s="4"/>
      <c r="K55" s="4"/>
    </row>
    <row r="56" spans="5:11" s="3" customFormat="1" x14ac:dyDescent="0.2">
      <c r="E56" s="4"/>
      <c r="J56" s="4"/>
      <c r="K56" s="4"/>
    </row>
    <row r="57" spans="5:11" s="3" customFormat="1" x14ac:dyDescent="0.2">
      <c r="E57" s="4"/>
      <c r="J57" s="4"/>
      <c r="K57" s="4"/>
    </row>
    <row r="58" spans="5:11" s="3" customFormat="1" x14ac:dyDescent="0.2">
      <c r="E58" s="4"/>
      <c r="J58" s="4"/>
      <c r="K58" s="4"/>
    </row>
    <row r="59" spans="5:11" s="3" customFormat="1" x14ac:dyDescent="0.2">
      <c r="E59" s="4"/>
      <c r="J59" s="4"/>
      <c r="K59" s="4"/>
    </row>
    <row r="60" spans="5:11" s="3" customFormat="1" x14ac:dyDescent="0.2">
      <c r="E60" s="4"/>
      <c r="J60" s="4"/>
      <c r="K60" s="4"/>
    </row>
    <row r="61" spans="5:11" s="3" customFormat="1" x14ac:dyDescent="0.2">
      <c r="E61" s="4"/>
      <c r="J61" s="4"/>
      <c r="K61" s="4"/>
    </row>
    <row r="62" spans="5:11" s="3" customFormat="1" x14ac:dyDescent="0.2">
      <c r="E62" s="4"/>
      <c r="J62" s="4"/>
      <c r="K62" s="4"/>
    </row>
    <row r="63" spans="5:11" s="3" customFormat="1" x14ac:dyDescent="0.2">
      <c r="E63" s="4"/>
      <c r="J63" s="4"/>
      <c r="K63" s="4"/>
    </row>
    <row r="64" spans="5:11" s="3" customFormat="1" x14ac:dyDescent="0.2">
      <c r="E64" s="4"/>
      <c r="J64" s="4"/>
      <c r="K64" s="4"/>
    </row>
    <row r="65" spans="1:11" s="3" customFormat="1" x14ac:dyDescent="0.2">
      <c r="E65" s="4"/>
      <c r="J65" s="4"/>
      <c r="K65" s="4"/>
    </row>
    <row r="66" spans="1:11" s="3" customFormat="1" x14ac:dyDescent="0.2">
      <c r="E66" s="4"/>
      <c r="J66" s="4"/>
      <c r="K66" s="4"/>
    </row>
    <row r="67" spans="1:11" s="3" customFormat="1" x14ac:dyDescent="0.2">
      <c r="E67" s="4"/>
      <c r="J67" s="4"/>
      <c r="K67" s="4"/>
    </row>
    <row r="68" spans="1:11" s="3" customFormat="1" x14ac:dyDescent="0.2">
      <c r="E68" s="4"/>
      <c r="J68" s="4"/>
      <c r="K68" s="4"/>
    </row>
    <row r="69" spans="1:11" s="3" customFormat="1" x14ac:dyDescent="0.2">
      <c r="A69" s="1"/>
      <c r="B69" s="1"/>
      <c r="C69" s="1"/>
      <c r="D69" s="1"/>
      <c r="E69" s="2"/>
      <c r="F69" s="1"/>
      <c r="G69" s="1"/>
      <c r="H69" s="1"/>
      <c r="I69" s="1"/>
      <c r="J69" s="2"/>
      <c r="K69" s="2"/>
    </row>
  </sheetData>
  <sheetProtection algorithmName="SHA-512" hashValue="MxlpvaqjKsoBX/Dw8q978K8YKiupGZlwpfNjgf0RW+UARjV01HD5aQpKHEpGht+gZdtpFZhcOLPehAQehA52zA==" saltValue="THo3QEMjzmvP/M91JN3EfQ==" spinCount="100000" sheet="1" objects="1" scenarios="1" selectLockedCells="1" pivotTables="0"/>
  <mergeCells count="59">
    <mergeCell ref="A4:B4"/>
    <mergeCell ref="C4:K4"/>
    <mergeCell ref="A1:K1"/>
    <mergeCell ref="A2:B2"/>
    <mergeCell ref="C2:K2"/>
    <mergeCell ref="A3:B3"/>
    <mergeCell ref="C3:K3"/>
    <mergeCell ref="A5:B5"/>
    <mergeCell ref="C5:K5"/>
    <mergeCell ref="A6:B6"/>
    <mergeCell ref="C6:K6"/>
    <mergeCell ref="A7:B7"/>
    <mergeCell ref="C7:K7"/>
    <mergeCell ref="A8:B8"/>
    <mergeCell ref="C8:D8"/>
    <mergeCell ref="F8:I8"/>
    <mergeCell ref="A9:B9"/>
    <mergeCell ref="C9:D9"/>
    <mergeCell ref="F9:I9"/>
    <mergeCell ref="A10:B10"/>
    <mergeCell ref="C10:D10"/>
    <mergeCell ref="F10:I10"/>
    <mergeCell ref="A11:B13"/>
    <mergeCell ref="C11:D11"/>
    <mergeCell ref="F11:I11"/>
    <mergeCell ref="C12:D12"/>
    <mergeCell ref="F12:I12"/>
    <mergeCell ref="C13:D13"/>
    <mergeCell ref="F13:I13"/>
    <mergeCell ref="C18:D18"/>
    <mergeCell ref="F18:I18"/>
    <mergeCell ref="A14:B14"/>
    <mergeCell ref="C14:D14"/>
    <mergeCell ref="F14:I14"/>
    <mergeCell ref="A15:B15"/>
    <mergeCell ref="C15:D15"/>
    <mergeCell ref="F15:I15"/>
    <mergeCell ref="A16:B16"/>
    <mergeCell ref="C16:D16"/>
    <mergeCell ref="F16:I16"/>
    <mergeCell ref="C17:D17"/>
    <mergeCell ref="F17:I17"/>
    <mergeCell ref="C19:D19"/>
    <mergeCell ref="F19:I19"/>
    <mergeCell ref="C20:D20"/>
    <mergeCell ref="F20:I20"/>
    <mergeCell ref="A21:B21"/>
    <mergeCell ref="C21:D21"/>
    <mergeCell ref="F21:I21"/>
    <mergeCell ref="A26:D26"/>
    <mergeCell ref="F26:K26"/>
    <mergeCell ref="A27:K27"/>
    <mergeCell ref="A22:B22"/>
    <mergeCell ref="C22:D22"/>
    <mergeCell ref="F22:I22"/>
    <mergeCell ref="A23:C23"/>
    <mergeCell ref="E23:G23"/>
    <mergeCell ref="B24:D24"/>
    <mergeCell ref="G24:K24"/>
  </mergeCells>
  <pageMargins left="0.51181102362204722" right="0.23622047244094491" top="0.55118110236220474" bottom="0.15748031496062992" header="0.19685039370078741" footer="0"/>
  <pageSetup paperSize="9" scale="85" orientation="portrait" r:id="rId1"/>
  <headerFooter>
    <oddHeader>&amp;L&amp;6Plan de formation Forestier bûcheron CFC du 12.06.2019&amp;R&amp;6Annexe : Exigences relatives au dossier de formation</oddHeader>
    <oddFooter>&amp;L&amp;6Ortra Forêt Suisse / Codoc&amp;R&amp;6 4ème édition : 06.12.2023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Line="0" autoPict="0">
                <anchor moveWithCells="1">
                  <from>
                    <xdr:col>2</xdr:col>
                    <xdr:colOff>47625</xdr:colOff>
                    <xdr:row>5</xdr:row>
                    <xdr:rowOff>28575</xdr:rowOff>
                  </from>
                  <to>
                    <xdr:col>2</xdr:col>
                    <xdr:colOff>390525</xdr:colOff>
                    <xdr:row>5</xdr:row>
                    <xdr:rowOff>228600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C5BD7-B7EF-42F7-96C7-9A09890BD4DB}">
  <sheetPr>
    <tabColor theme="8" tint="0.39997558519241921"/>
  </sheetPr>
  <dimension ref="A1:K70"/>
  <sheetViews>
    <sheetView showGridLines="0" topLeftCell="A16" zoomScaleNormal="100" workbookViewId="0">
      <selection activeCell="F16" sqref="F16:I16"/>
    </sheetView>
  </sheetViews>
  <sheetFormatPr baseColWidth="10" defaultColWidth="11.42578125" defaultRowHeight="12.75" x14ac:dyDescent="0.2"/>
  <cols>
    <col min="1" max="1" width="5.7109375" style="1" customWidth="1"/>
    <col min="2" max="2" width="13.5703125" style="1" customWidth="1"/>
    <col min="3" max="3" width="5.85546875" style="1" customWidth="1"/>
    <col min="4" max="4" width="20.85546875" style="1" customWidth="1"/>
    <col min="5" max="5" width="6.42578125" style="2" customWidth="1"/>
    <col min="6" max="6" width="7.42578125" style="1" customWidth="1"/>
    <col min="7" max="7" width="8.140625" style="1" customWidth="1"/>
    <col min="8" max="8" width="6.28515625" style="1" customWidth="1"/>
    <col min="9" max="9" width="11.140625" style="1" customWidth="1"/>
    <col min="10" max="10" width="8.140625" style="2" customWidth="1"/>
    <col min="11" max="11" width="6.7109375" style="2" customWidth="1"/>
    <col min="12" max="16384" width="11.42578125" style="1"/>
  </cols>
  <sheetData>
    <row r="1" spans="1:11" s="36" customFormat="1" ht="28.5" customHeight="1" thickBot="1" x14ac:dyDescent="0.25">
      <c r="A1" s="385" t="s">
        <v>54</v>
      </c>
      <c r="B1" s="386"/>
      <c r="C1" s="387"/>
      <c r="D1" s="387"/>
      <c r="E1" s="387"/>
      <c r="F1" s="387"/>
      <c r="G1" s="387"/>
      <c r="H1" s="387"/>
      <c r="I1" s="387"/>
      <c r="J1" s="387"/>
      <c r="K1" s="388"/>
    </row>
    <row r="2" spans="1:11" s="3" customFormat="1" ht="20.100000000000001" customHeight="1" x14ac:dyDescent="0.2">
      <c r="A2" s="389" t="s">
        <v>44</v>
      </c>
      <c r="B2" s="318"/>
      <c r="C2" s="390" t="str">
        <f>IF('1 sem a'!C2 = "","",'1 sem a'!C2:K2)</f>
        <v/>
      </c>
      <c r="D2" s="390"/>
      <c r="E2" s="390"/>
      <c r="F2" s="390"/>
      <c r="G2" s="390"/>
      <c r="H2" s="390"/>
      <c r="I2" s="390"/>
      <c r="J2" s="390"/>
      <c r="K2" s="390"/>
    </row>
    <row r="3" spans="1:11" s="3" customFormat="1" ht="20.100000000000001" customHeight="1" x14ac:dyDescent="0.2">
      <c r="A3" s="391" t="s">
        <v>43</v>
      </c>
      <c r="B3" s="307"/>
      <c r="C3" s="392" t="str">
        <f>IF('1 sem a'!C3="","",'1 sem a'!C3:K3)</f>
        <v/>
      </c>
      <c r="D3" s="390"/>
      <c r="E3" s="390"/>
      <c r="F3" s="390"/>
      <c r="G3" s="390"/>
      <c r="H3" s="390"/>
      <c r="I3" s="390"/>
      <c r="J3" s="390"/>
      <c r="K3" s="390"/>
    </row>
    <row r="4" spans="1:11" s="3" customFormat="1" ht="20.100000000000001" customHeight="1" x14ac:dyDescent="0.2">
      <c r="A4" s="391" t="s">
        <v>42</v>
      </c>
      <c r="B4" s="307"/>
      <c r="C4" s="515" t="str">
        <f>IF('1 sem a'!C4="","",'1 sem a'!C4:K4)</f>
        <v/>
      </c>
      <c r="D4" s="515"/>
      <c r="E4" s="515"/>
      <c r="F4" s="515"/>
      <c r="G4" s="515"/>
      <c r="H4" s="515"/>
      <c r="I4" s="515"/>
      <c r="J4" s="515"/>
      <c r="K4" s="515"/>
    </row>
    <row r="5" spans="1:11" s="3" customFormat="1" ht="20.100000000000001" customHeight="1" thickBot="1" x14ac:dyDescent="0.25">
      <c r="A5" s="381" t="s">
        <v>41</v>
      </c>
      <c r="B5" s="309"/>
      <c r="C5" s="353"/>
      <c r="D5" s="354"/>
      <c r="E5" s="354"/>
      <c r="F5" s="354"/>
      <c r="G5" s="354"/>
      <c r="H5" s="354"/>
      <c r="I5" s="354"/>
      <c r="J5" s="354"/>
      <c r="K5" s="355"/>
    </row>
    <row r="6" spans="1:11" s="3" customFormat="1" ht="16.5" customHeight="1" x14ac:dyDescent="0.15">
      <c r="A6" s="376" t="s">
        <v>40</v>
      </c>
      <c r="B6" s="377"/>
      <c r="C6" s="516" t="s">
        <v>46</v>
      </c>
      <c r="D6" s="517" t="s">
        <v>47</v>
      </c>
      <c r="E6" s="518"/>
      <c r="F6" s="519" t="s">
        <v>48</v>
      </c>
      <c r="G6" s="520"/>
      <c r="H6" s="122"/>
      <c r="I6" s="519" t="s">
        <v>49</v>
      </c>
      <c r="J6" s="123"/>
      <c r="K6" s="521"/>
    </row>
    <row r="7" spans="1:11" s="3" customFormat="1" ht="16.5" customHeight="1" thickBot="1" x14ac:dyDescent="0.25">
      <c r="A7" s="378"/>
      <c r="B7" s="379"/>
      <c r="C7" s="522"/>
      <c r="D7" s="523" t="s">
        <v>50</v>
      </c>
      <c r="E7" s="524"/>
      <c r="F7" s="525" t="s">
        <v>51</v>
      </c>
      <c r="G7" s="523"/>
      <c r="H7" s="526"/>
      <c r="I7" s="527"/>
      <c r="J7" s="527"/>
      <c r="K7" s="528"/>
    </row>
    <row r="8" spans="1:11" s="3" customFormat="1" ht="25.5" customHeight="1" thickBot="1" x14ac:dyDescent="0.25">
      <c r="A8" s="321" t="s">
        <v>38</v>
      </c>
      <c r="B8" s="382"/>
      <c r="C8" s="383" t="s">
        <v>37</v>
      </c>
      <c r="D8" s="383"/>
      <c r="E8" s="383"/>
      <c r="F8" s="383"/>
      <c r="G8" s="383"/>
      <c r="H8" s="383"/>
      <c r="I8" s="383"/>
      <c r="J8" s="383"/>
      <c r="K8" s="384"/>
    </row>
    <row r="9" spans="1:11" s="3" customFormat="1" ht="33.75" customHeight="1" thickBot="1" x14ac:dyDescent="0.25">
      <c r="A9" s="321" t="s">
        <v>36</v>
      </c>
      <c r="B9" s="370"/>
      <c r="C9" s="333" t="s">
        <v>35</v>
      </c>
      <c r="D9" s="370"/>
      <c r="E9" s="35" t="s">
        <v>34</v>
      </c>
      <c r="F9" s="333" t="s">
        <v>33</v>
      </c>
      <c r="G9" s="322"/>
      <c r="H9" s="322"/>
      <c r="I9" s="380"/>
      <c r="J9" s="35" t="s">
        <v>32</v>
      </c>
      <c r="K9" s="34" t="s">
        <v>31</v>
      </c>
    </row>
    <row r="10" spans="1:11" s="3" customFormat="1" ht="54" customHeight="1" thickBot="1" x14ac:dyDescent="0.25">
      <c r="A10" s="310" t="s">
        <v>30</v>
      </c>
      <c r="B10" s="316"/>
      <c r="C10" s="373" t="s">
        <v>29</v>
      </c>
      <c r="D10" s="373"/>
      <c r="E10" s="22">
        <v>5</v>
      </c>
      <c r="F10" s="529"/>
      <c r="G10" s="529"/>
      <c r="H10" s="529"/>
      <c r="I10" s="529"/>
      <c r="J10" s="21"/>
      <c r="K10" s="15">
        <f>IF(J10&gt;E10,"Fehler",SUM(J10))</f>
        <v>0</v>
      </c>
    </row>
    <row r="11" spans="1:11" s="3" customFormat="1" ht="63" customHeight="1" thickBot="1" x14ac:dyDescent="0.25">
      <c r="A11" s="328" t="s">
        <v>28</v>
      </c>
      <c r="B11" s="375"/>
      <c r="C11" s="325" t="s">
        <v>27</v>
      </c>
      <c r="D11" s="325"/>
      <c r="E11" s="17">
        <v>5</v>
      </c>
      <c r="F11" s="530"/>
      <c r="G11" s="530"/>
      <c r="H11" s="530"/>
      <c r="I11" s="530"/>
      <c r="J11" s="16"/>
      <c r="K11" s="33">
        <f>IF(J11&gt;E11,"Fehler",SUM(J11))</f>
        <v>0</v>
      </c>
    </row>
    <row r="12" spans="1:11" s="3" customFormat="1" ht="39" customHeight="1" x14ac:dyDescent="0.2">
      <c r="A12" s="310" t="s">
        <v>26</v>
      </c>
      <c r="B12" s="311"/>
      <c r="C12" s="366" t="s">
        <v>25</v>
      </c>
      <c r="D12" s="366"/>
      <c r="E12" s="30">
        <v>5</v>
      </c>
      <c r="F12" s="531"/>
      <c r="G12" s="531"/>
      <c r="H12" s="531"/>
      <c r="I12" s="531"/>
      <c r="J12" s="29"/>
      <c r="K12" s="28" t="str">
        <f>IF(J12&gt;E12,"Fehler","")</f>
        <v/>
      </c>
    </row>
    <row r="13" spans="1:11" s="3" customFormat="1" ht="35.1" customHeight="1" x14ac:dyDescent="0.2">
      <c r="A13" s="312"/>
      <c r="B13" s="313"/>
      <c r="C13" s="364" t="s">
        <v>24</v>
      </c>
      <c r="D13" s="364"/>
      <c r="E13" s="27">
        <v>3</v>
      </c>
      <c r="F13" s="532"/>
      <c r="G13" s="532"/>
      <c r="H13" s="532"/>
      <c r="I13" s="532"/>
      <c r="J13" s="26"/>
      <c r="K13" s="25" t="str">
        <f>IF(J13&gt;E13,"Fehler","")</f>
        <v/>
      </c>
    </row>
    <row r="14" spans="1:11" s="3" customFormat="1" ht="33.950000000000003" customHeight="1" thickBot="1" x14ac:dyDescent="0.25">
      <c r="A14" s="314"/>
      <c r="B14" s="315"/>
      <c r="C14" s="364" t="s">
        <v>23</v>
      </c>
      <c r="D14" s="364"/>
      <c r="E14" s="27">
        <v>2</v>
      </c>
      <c r="F14" s="532"/>
      <c r="G14" s="532"/>
      <c r="H14" s="532"/>
      <c r="I14" s="532"/>
      <c r="J14" s="26"/>
      <c r="K14" s="20">
        <f>IF(J12&gt;E12,"Fehler",IF(J13&gt;E13,"Fehler",IF(J14&gt;E14,"Fehler",SUM(J12:J14))))</f>
        <v>0</v>
      </c>
    </row>
    <row r="15" spans="1:11" s="3" customFormat="1" ht="36" customHeight="1" x14ac:dyDescent="0.2">
      <c r="A15" s="310" t="s">
        <v>22</v>
      </c>
      <c r="B15" s="316"/>
      <c r="C15" s="366" t="s">
        <v>21</v>
      </c>
      <c r="D15" s="366"/>
      <c r="E15" s="30">
        <v>5</v>
      </c>
      <c r="F15" s="533"/>
      <c r="G15" s="534"/>
      <c r="H15" s="534"/>
      <c r="I15" s="535"/>
      <c r="J15" s="29"/>
      <c r="K15" s="28" t="str">
        <f>IF(J15&gt;E15,"Fehler","")</f>
        <v/>
      </c>
    </row>
    <row r="16" spans="1:11" s="3" customFormat="1" ht="38.1" customHeight="1" thickBot="1" x14ac:dyDescent="0.25">
      <c r="A16" s="361"/>
      <c r="B16" s="362"/>
      <c r="C16" s="365" t="s">
        <v>20</v>
      </c>
      <c r="D16" s="365"/>
      <c r="E16" s="32">
        <v>5</v>
      </c>
      <c r="F16" s="536"/>
      <c r="G16" s="537"/>
      <c r="H16" s="537"/>
      <c r="I16" s="538"/>
      <c r="J16" s="31"/>
      <c r="K16" s="20">
        <f>IF(J15&gt;E15,"Fehler",IF(J16&gt;E16,"Fehler",SUM(J15:J16)))</f>
        <v>0</v>
      </c>
    </row>
    <row r="17" spans="1:11" s="3" customFormat="1" ht="38.1" customHeight="1" x14ac:dyDescent="0.2">
      <c r="A17" s="310" t="s">
        <v>19</v>
      </c>
      <c r="B17" s="316"/>
      <c r="C17" s="317" t="s">
        <v>18</v>
      </c>
      <c r="D17" s="318"/>
      <c r="E17" s="30">
        <v>10</v>
      </c>
      <c r="F17" s="539"/>
      <c r="G17" s="540"/>
      <c r="H17" s="540"/>
      <c r="I17" s="541"/>
      <c r="J17" s="29"/>
      <c r="K17" s="28" t="str">
        <f>IF(J17&gt;E17,"Fehler","")</f>
        <v/>
      </c>
    </row>
    <row r="18" spans="1:11" s="3" customFormat="1" ht="39" customHeight="1" x14ac:dyDescent="0.2">
      <c r="A18" s="24"/>
      <c r="B18" s="23"/>
      <c r="C18" s="306" t="s">
        <v>17</v>
      </c>
      <c r="D18" s="307"/>
      <c r="E18" s="27">
        <v>10</v>
      </c>
      <c r="F18" s="542"/>
      <c r="G18" s="543"/>
      <c r="H18" s="543"/>
      <c r="I18" s="544"/>
      <c r="J18" s="26"/>
      <c r="K18" s="25" t="str">
        <f>IF(J18&gt;E18,"Fehler","")</f>
        <v/>
      </c>
    </row>
    <row r="19" spans="1:11" s="3" customFormat="1" ht="35.1" customHeight="1" x14ac:dyDescent="0.2">
      <c r="A19" s="24"/>
      <c r="B19" s="23"/>
      <c r="C19" s="306" t="s">
        <v>16</v>
      </c>
      <c r="D19" s="307"/>
      <c r="E19" s="27">
        <v>10</v>
      </c>
      <c r="F19" s="542"/>
      <c r="G19" s="543"/>
      <c r="H19" s="543"/>
      <c r="I19" s="544"/>
      <c r="J19" s="26"/>
      <c r="K19" s="25" t="str">
        <f>IF(J19&gt;E19,"Fehler","")</f>
        <v/>
      </c>
    </row>
    <row r="20" spans="1:11" s="3" customFormat="1" ht="35.1" customHeight="1" x14ac:dyDescent="0.2">
      <c r="A20" s="24"/>
      <c r="B20" s="23"/>
      <c r="C20" s="306" t="s">
        <v>15</v>
      </c>
      <c r="D20" s="307"/>
      <c r="E20" s="27">
        <v>10</v>
      </c>
      <c r="F20" s="542"/>
      <c r="G20" s="543"/>
      <c r="H20" s="543"/>
      <c r="I20" s="544"/>
      <c r="J20" s="26"/>
      <c r="K20" s="25" t="str">
        <f>IF(J20&gt;E20,"Fehler","")</f>
        <v/>
      </c>
    </row>
    <row r="21" spans="1:11" s="3" customFormat="1" ht="39.950000000000003" customHeight="1" thickBot="1" x14ac:dyDescent="0.25">
      <c r="A21" s="24"/>
      <c r="B21" s="23"/>
      <c r="C21" s="308" t="s">
        <v>14</v>
      </c>
      <c r="D21" s="309"/>
      <c r="E21" s="22">
        <v>10</v>
      </c>
      <c r="F21" s="536"/>
      <c r="G21" s="537"/>
      <c r="H21" s="537"/>
      <c r="I21" s="538"/>
      <c r="J21" s="21"/>
      <c r="K21" s="20">
        <f>IF(J17&gt;E17,"Fehler",IF(J18&gt;E18,"Fehler",IF(J19&gt;E19,"Fehler",IF(J20&gt;E20,"Fehler",IF(J21&gt;E21,"Fehler",SUM(J17:J21))))))</f>
        <v>0</v>
      </c>
    </row>
    <row r="22" spans="1:11" s="3" customFormat="1" ht="47.1" customHeight="1" thickBot="1" x14ac:dyDescent="0.25">
      <c r="A22" s="310" t="s">
        <v>13</v>
      </c>
      <c r="B22" s="316"/>
      <c r="C22" s="324" t="s">
        <v>12</v>
      </c>
      <c r="D22" s="324"/>
      <c r="E22" s="19">
        <v>10</v>
      </c>
      <c r="F22" s="545"/>
      <c r="G22" s="545"/>
      <c r="H22" s="545"/>
      <c r="I22" s="545"/>
      <c r="J22" s="18"/>
      <c r="K22" s="15">
        <f>IF(J22&gt;E22,"Fehler",SUM(J22))</f>
        <v>0</v>
      </c>
    </row>
    <row r="23" spans="1:11" s="3" customFormat="1" ht="39" customHeight="1" thickBot="1" x14ac:dyDescent="0.25">
      <c r="A23" s="328" t="s">
        <v>11</v>
      </c>
      <c r="B23" s="329"/>
      <c r="C23" s="325" t="s">
        <v>10</v>
      </c>
      <c r="D23" s="325"/>
      <c r="E23" s="17">
        <v>10</v>
      </c>
      <c r="F23" s="530"/>
      <c r="G23" s="530"/>
      <c r="H23" s="530"/>
      <c r="I23" s="530"/>
      <c r="J23" s="16"/>
      <c r="K23" s="15">
        <f>IF(J23&gt;E23,"Fehler",SUM(J23))</f>
        <v>0</v>
      </c>
    </row>
    <row r="24" spans="1:11" s="3" customFormat="1" ht="45.75" customHeight="1" thickBot="1" x14ac:dyDescent="0.25">
      <c r="A24" s="321" t="s">
        <v>9</v>
      </c>
      <c r="B24" s="322"/>
      <c r="C24" s="323"/>
      <c r="D24" s="13" t="s">
        <v>8</v>
      </c>
      <c r="E24" s="333" t="s">
        <v>7</v>
      </c>
      <c r="F24" s="323"/>
      <c r="G24" s="323"/>
      <c r="H24" s="14">
        <f>IF(K10="Fehler","Fehler",IF(K11="Fehler","Fehler",IF(K14="Fehler","Fehler",IF(K16="Fehler","Fehler",IF(K21="Fehler","Fehler",IF(K22="Fehler","Fehler",IF(K23="Fehler","Fehler",SUM(J10:J23))))))))</f>
        <v>0</v>
      </c>
      <c r="I24" s="13" t="s">
        <v>6</v>
      </c>
      <c r="J24" s="12" t="s">
        <v>5</v>
      </c>
      <c r="K24" s="11" t="str">
        <f>IF(H24="Fehler","Fehler",IF(SUM(K10:K23)=0,"",ROUND(SUM(((H24/100)*5)+1)*2,0)/2))</f>
        <v/>
      </c>
    </row>
    <row r="25" spans="1:11" s="3" customFormat="1" ht="16.5" customHeight="1" x14ac:dyDescent="0.2">
      <c r="A25" s="8" t="s">
        <v>4</v>
      </c>
      <c r="B25" s="330"/>
      <c r="C25" s="330"/>
      <c r="D25" s="330"/>
      <c r="E25" s="10"/>
      <c r="F25" s="9" t="s">
        <v>3</v>
      </c>
      <c r="G25" s="331"/>
      <c r="H25" s="332"/>
      <c r="I25" s="332"/>
      <c r="J25" s="332"/>
      <c r="K25" s="332"/>
    </row>
    <row r="26" spans="1:11" s="3" customFormat="1" ht="23.25" customHeight="1" x14ac:dyDescent="0.2">
      <c r="A26" s="8" t="s">
        <v>2</v>
      </c>
      <c r="B26" s="8"/>
      <c r="C26" s="8"/>
      <c r="D26" s="8"/>
      <c r="E26" s="7"/>
      <c r="F26" s="8" t="s">
        <v>1</v>
      </c>
      <c r="G26" s="8"/>
      <c r="H26" s="8"/>
      <c r="I26" s="8"/>
      <c r="J26" s="7"/>
      <c r="K26" s="7"/>
    </row>
    <row r="27" spans="1:11" s="3" customFormat="1" ht="15" customHeight="1" x14ac:dyDescent="0.2">
      <c r="A27" s="334"/>
      <c r="B27" s="334"/>
      <c r="C27" s="334"/>
      <c r="D27" s="334"/>
      <c r="E27" s="6"/>
      <c r="F27" s="334"/>
      <c r="G27" s="334"/>
      <c r="H27" s="334"/>
      <c r="I27" s="334"/>
      <c r="J27" s="334"/>
      <c r="K27" s="334"/>
    </row>
    <row r="28" spans="1:11" s="5" customFormat="1" ht="41.25" customHeight="1" x14ac:dyDescent="0.2">
      <c r="A28" s="319" t="s">
        <v>0</v>
      </c>
      <c r="B28" s="319"/>
      <c r="C28" s="320"/>
      <c r="D28" s="320"/>
      <c r="E28" s="320"/>
      <c r="F28" s="320"/>
      <c r="G28" s="320"/>
      <c r="H28" s="320"/>
      <c r="I28" s="320"/>
      <c r="J28" s="320"/>
      <c r="K28" s="320"/>
    </row>
    <row r="29" spans="1:11" s="3" customFormat="1" ht="36.75" customHeight="1" x14ac:dyDescent="0.2">
      <c r="E29" s="4"/>
      <c r="J29" s="4"/>
      <c r="K29" s="4"/>
    </row>
    <row r="30" spans="1:11" s="3" customFormat="1" x14ac:dyDescent="0.2">
      <c r="E30" s="4"/>
      <c r="J30" s="4"/>
      <c r="K30" s="4"/>
    </row>
    <row r="31" spans="1:11" s="3" customFormat="1" x14ac:dyDescent="0.2">
      <c r="E31" s="4"/>
      <c r="J31" s="4"/>
      <c r="K31" s="4"/>
    </row>
    <row r="32" spans="1:11" s="3" customFormat="1" x14ac:dyDescent="0.2">
      <c r="E32" s="4"/>
      <c r="J32" s="4"/>
      <c r="K32" s="4"/>
    </row>
    <row r="33" spans="5:11" s="3" customFormat="1" x14ac:dyDescent="0.2">
      <c r="E33" s="4"/>
      <c r="J33" s="4"/>
      <c r="K33" s="4"/>
    </row>
    <row r="34" spans="5:11" s="3" customFormat="1" x14ac:dyDescent="0.2">
      <c r="E34" s="4"/>
      <c r="J34" s="4"/>
      <c r="K34" s="4"/>
    </row>
    <row r="35" spans="5:11" s="3" customFormat="1" x14ac:dyDescent="0.2">
      <c r="E35" s="4"/>
      <c r="J35" s="4"/>
      <c r="K35" s="4"/>
    </row>
    <row r="36" spans="5:11" s="3" customFormat="1" x14ac:dyDescent="0.2">
      <c r="E36" s="4"/>
      <c r="J36" s="4"/>
      <c r="K36" s="4"/>
    </row>
    <row r="37" spans="5:11" s="3" customFormat="1" x14ac:dyDescent="0.2">
      <c r="E37" s="4"/>
      <c r="J37" s="4"/>
      <c r="K37" s="4"/>
    </row>
    <row r="38" spans="5:11" s="3" customFormat="1" x14ac:dyDescent="0.2">
      <c r="E38" s="4"/>
      <c r="J38" s="4"/>
      <c r="K38" s="4"/>
    </row>
    <row r="39" spans="5:11" s="3" customFormat="1" x14ac:dyDescent="0.2">
      <c r="E39" s="4"/>
      <c r="J39" s="4"/>
      <c r="K39" s="4"/>
    </row>
    <row r="40" spans="5:11" s="3" customFormat="1" x14ac:dyDescent="0.2">
      <c r="E40" s="4"/>
      <c r="J40" s="4"/>
      <c r="K40" s="4"/>
    </row>
    <row r="41" spans="5:11" s="3" customFormat="1" x14ac:dyDescent="0.2">
      <c r="E41" s="4"/>
      <c r="J41" s="4"/>
      <c r="K41" s="4"/>
    </row>
    <row r="42" spans="5:11" s="3" customFormat="1" x14ac:dyDescent="0.2">
      <c r="E42" s="4"/>
      <c r="J42" s="4"/>
      <c r="K42" s="4"/>
    </row>
    <row r="43" spans="5:11" s="3" customFormat="1" x14ac:dyDescent="0.2">
      <c r="E43" s="4"/>
      <c r="J43" s="4"/>
      <c r="K43" s="4"/>
    </row>
    <row r="44" spans="5:11" s="3" customFormat="1" x14ac:dyDescent="0.2">
      <c r="E44" s="4"/>
      <c r="J44" s="4"/>
      <c r="K44" s="4"/>
    </row>
    <row r="45" spans="5:11" s="3" customFormat="1" x14ac:dyDescent="0.2">
      <c r="E45" s="4"/>
      <c r="J45" s="4"/>
      <c r="K45" s="4"/>
    </row>
    <row r="46" spans="5:11" s="3" customFormat="1" x14ac:dyDescent="0.2">
      <c r="E46" s="4"/>
      <c r="J46" s="4"/>
      <c r="K46" s="4"/>
    </row>
    <row r="47" spans="5:11" s="3" customFormat="1" x14ac:dyDescent="0.2">
      <c r="E47" s="4"/>
      <c r="J47" s="4"/>
      <c r="K47" s="4"/>
    </row>
    <row r="48" spans="5:11" s="3" customFormat="1" x14ac:dyDescent="0.2">
      <c r="E48" s="4"/>
      <c r="J48" s="4"/>
      <c r="K48" s="4"/>
    </row>
    <row r="49" spans="5:11" s="3" customFormat="1" x14ac:dyDescent="0.2">
      <c r="E49" s="4"/>
      <c r="J49" s="4"/>
      <c r="K49" s="4"/>
    </row>
    <row r="50" spans="5:11" s="3" customFormat="1" x14ac:dyDescent="0.2">
      <c r="E50" s="4"/>
      <c r="J50" s="4"/>
      <c r="K50" s="4"/>
    </row>
    <row r="51" spans="5:11" s="3" customFormat="1" x14ac:dyDescent="0.2">
      <c r="E51" s="4"/>
      <c r="J51" s="4"/>
      <c r="K51" s="4"/>
    </row>
    <row r="52" spans="5:11" s="3" customFormat="1" x14ac:dyDescent="0.2">
      <c r="E52" s="4"/>
      <c r="J52" s="4"/>
      <c r="K52" s="4"/>
    </row>
    <row r="53" spans="5:11" s="3" customFormat="1" x14ac:dyDescent="0.2">
      <c r="E53" s="4"/>
      <c r="J53" s="4"/>
      <c r="K53" s="4"/>
    </row>
    <row r="54" spans="5:11" s="3" customFormat="1" x14ac:dyDescent="0.2">
      <c r="E54" s="4"/>
      <c r="J54" s="4"/>
      <c r="K54" s="4"/>
    </row>
    <row r="55" spans="5:11" s="3" customFormat="1" x14ac:dyDescent="0.2">
      <c r="E55" s="4"/>
      <c r="J55" s="4"/>
      <c r="K55" s="4"/>
    </row>
    <row r="56" spans="5:11" s="3" customFormat="1" x14ac:dyDescent="0.2">
      <c r="E56" s="4"/>
      <c r="J56" s="4"/>
      <c r="K56" s="4"/>
    </row>
    <row r="57" spans="5:11" s="3" customFormat="1" x14ac:dyDescent="0.2">
      <c r="E57" s="4"/>
      <c r="J57" s="4"/>
      <c r="K57" s="4"/>
    </row>
    <row r="58" spans="5:11" s="3" customFormat="1" x14ac:dyDescent="0.2">
      <c r="E58" s="4"/>
      <c r="J58" s="4"/>
      <c r="K58" s="4"/>
    </row>
    <row r="59" spans="5:11" s="3" customFormat="1" x14ac:dyDescent="0.2">
      <c r="E59" s="4"/>
      <c r="J59" s="4"/>
      <c r="K59" s="4"/>
    </row>
    <row r="60" spans="5:11" s="3" customFormat="1" x14ac:dyDescent="0.2">
      <c r="E60" s="4"/>
      <c r="J60" s="4"/>
      <c r="K60" s="4"/>
    </row>
    <row r="61" spans="5:11" s="3" customFormat="1" x14ac:dyDescent="0.2">
      <c r="E61" s="4"/>
      <c r="J61" s="4"/>
      <c r="K61" s="4"/>
    </row>
    <row r="62" spans="5:11" s="3" customFormat="1" x14ac:dyDescent="0.2">
      <c r="E62" s="4"/>
      <c r="J62" s="4"/>
      <c r="K62" s="4"/>
    </row>
    <row r="63" spans="5:11" s="3" customFormat="1" x14ac:dyDescent="0.2">
      <c r="E63" s="4"/>
      <c r="J63" s="4"/>
      <c r="K63" s="4"/>
    </row>
    <row r="64" spans="5:11" s="3" customFormat="1" x14ac:dyDescent="0.2">
      <c r="E64" s="4"/>
      <c r="J64" s="4"/>
      <c r="K64" s="4"/>
    </row>
    <row r="65" spans="1:11" s="3" customFormat="1" x14ac:dyDescent="0.2">
      <c r="E65" s="4"/>
      <c r="J65" s="4"/>
      <c r="K65" s="4"/>
    </row>
    <row r="66" spans="1:11" s="3" customFormat="1" x14ac:dyDescent="0.2">
      <c r="E66" s="4"/>
      <c r="J66" s="4"/>
      <c r="K66" s="4"/>
    </row>
    <row r="67" spans="1:11" s="3" customFormat="1" x14ac:dyDescent="0.2">
      <c r="E67" s="4"/>
      <c r="J67" s="4"/>
      <c r="K67" s="4"/>
    </row>
    <row r="68" spans="1:11" s="3" customFormat="1" x14ac:dyDescent="0.2">
      <c r="E68" s="4"/>
      <c r="J68" s="4"/>
      <c r="K68" s="4"/>
    </row>
    <row r="69" spans="1:11" s="3" customFormat="1" x14ac:dyDescent="0.2">
      <c r="E69" s="4"/>
      <c r="J69" s="4"/>
      <c r="K69" s="4"/>
    </row>
    <row r="70" spans="1:11" s="3" customFormat="1" x14ac:dyDescent="0.2">
      <c r="A70" s="1"/>
      <c r="B70" s="1"/>
      <c r="C70" s="1"/>
      <c r="D70" s="1"/>
      <c r="E70" s="2"/>
      <c r="F70" s="1"/>
      <c r="G70" s="1"/>
      <c r="H70" s="1"/>
      <c r="I70" s="1"/>
      <c r="J70" s="2"/>
      <c r="K70" s="2"/>
    </row>
  </sheetData>
  <sheetProtection algorithmName="SHA-512" hashValue="Eg8W3fJYEW+ilpbdEFMxDiBcKNpl2dCyzXnAqZ9ZyAULxxRe1z/MhAt1JmTlGko79mNrz4ilyjuGRb9tPM8p7Q==" saltValue="GgrlEcMkAJ8PTtuFepmPIw==" spinCount="100000" sheet="1" objects="1" scenarios="1" selectLockedCells="1" pivotTables="0"/>
  <mergeCells count="59">
    <mergeCell ref="A4:B4"/>
    <mergeCell ref="C4:K4"/>
    <mergeCell ref="A1:K1"/>
    <mergeCell ref="A2:B2"/>
    <mergeCell ref="C2:K2"/>
    <mergeCell ref="A3:B3"/>
    <mergeCell ref="C3:K3"/>
    <mergeCell ref="A5:B5"/>
    <mergeCell ref="C5:K5"/>
    <mergeCell ref="A6:B7"/>
    <mergeCell ref="H7:J7"/>
    <mergeCell ref="A8:B8"/>
    <mergeCell ref="C8:K8"/>
    <mergeCell ref="A9:B9"/>
    <mergeCell ref="C9:D9"/>
    <mergeCell ref="F9:I9"/>
    <mergeCell ref="A10:B10"/>
    <mergeCell ref="C10:D10"/>
    <mergeCell ref="F10:I10"/>
    <mergeCell ref="A11:B11"/>
    <mergeCell ref="C11:D11"/>
    <mergeCell ref="F11:I11"/>
    <mergeCell ref="A12:B14"/>
    <mergeCell ref="C12:D12"/>
    <mergeCell ref="F12:I12"/>
    <mergeCell ref="C13:D13"/>
    <mergeCell ref="F13:I13"/>
    <mergeCell ref="C14:D14"/>
    <mergeCell ref="F14:I14"/>
    <mergeCell ref="C19:D19"/>
    <mergeCell ref="F19:I19"/>
    <mergeCell ref="A15:B15"/>
    <mergeCell ref="C15:D15"/>
    <mergeCell ref="F15:I15"/>
    <mergeCell ref="A16:B16"/>
    <mergeCell ref="C16:D16"/>
    <mergeCell ref="F16:I16"/>
    <mergeCell ref="A17:B17"/>
    <mergeCell ref="C17:D17"/>
    <mergeCell ref="F17:I17"/>
    <mergeCell ref="C18:D18"/>
    <mergeCell ref="F18:I18"/>
    <mergeCell ref="C20:D20"/>
    <mergeCell ref="F20:I20"/>
    <mergeCell ref="C21:D21"/>
    <mergeCell ref="F21:I21"/>
    <mergeCell ref="A22:B22"/>
    <mergeCell ref="C22:D22"/>
    <mergeCell ref="F22:I22"/>
    <mergeCell ref="A27:D27"/>
    <mergeCell ref="F27:K27"/>
    <mergeCell ref="A28:K28"/>
    <mergeCell ref="A23:B23"/>
    <mergeCell ref="C23:D23"/>
    <mergeCell ref="F23:I23"/>
    <mergeCell ref="A24:C24"/>
    <mergeCell ref="E24:G24"/>
    <mergeCell ref="B25:D25"/>
    <mergeCell ref="G25:K25"/>
  </mergeCells>
  <pageMargins left="0.51181102362204722" right="0.23622047244094491" top="0.55118110236220474" bottom="0.15748031496062992" header="0.19685039370078741" footer="0"/>
  <pageSetup paperSize="9" scale="85" orientation="portrait" r:id="rId1"/>
  <headerFooter>
    <oddHeader>&amp;L&amp;6Plan de formation Forestier bûcheron CFC du 12.06.2019&amp;R&amp;6Annexe : Exigences relatives au dossier de formation</oddHeader>
    <oddFooter>&amp;L&amp;6Ortra Forêt Suisse / Codoc&amp;R&amp;6 4ème édition : 06.12.2023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Line="0" autoPict="0">
                <anchor moveWithCells="1">
                  <from>
                    <xdr:col>2</xdr:col>
                    <xdr:colOff>47625</xdr:colOff>
                    <xdr:row>5</xdr:row>
                    <xdr:rowOff>9525</xdr:rowOff>
                  </from>
                  <to>
                    <xdr:col>3</xdr:col>
                    <xdr:colOff>0</xdr:colOff>
                    <xdr:row>6</xdr:row>
                    <xdr:rowOff>0</xdr:rowOff>
                  </to>
                </anchor>
              </controlPr>
            </control>
          </mc:Choice>
        </mc:AlternateContent>
        <mc:AlternateContent xmlns:mc="http://schemas.openxmlformats.org/markup-compatibility/2006">
          <mc:Choice Requires="x14">
            <control shapeId="5122" r:id="rId5" name="Check Box 2">
              <controlPr defaultSize="0" autoLine="0" autoPict="0">
                <anchor moveWithCells="1">
                  <from>
                    <xdr:col>2</xdr:col>
                    <xdr:colOff>47625</xdr:colOff>
                    <xdr:row>5</xdr:row>
                    <xdr:rowOff>200025</xdr:rowOff>
                  </from>
                  <to>
                    <xdr:col>3</xdr:col>
                    <xdr:colOff>0</xdr:colOff>
                    <xdr:row>6</xdr:row>
                    <xdr:rowOff>161925</xdr:rowOff>
                  </to>
                </anchor>
              </controlPr>
            </control>
          </mc:Choice>
        </mc:AlternateContent>
        <mc:AlternateContent xmlns:mc="http://schemas.openxmlformats.org/markup-compatibility/2006">
          <mc:Choice Requires="x14">
            <control shapeId="5123" r:id="rId6" name="Check Box 3">
              <controlPr defaultSize="0" autoLine="0" autoPict="0">
                <anchor moveWithCells="1">
                  <from>
                    <xdr:col>4</xdr:col>
                    <xdr:colOff>47625</xdr:colOff>
                    <xdr:row>5</xdr:row>
                    <xdr:rowOff>9525</xdr:rowOff>
                  </from>
                  <to>
                    <xdr:col>4</xdr:col>
                    <xdr:colOff>390525</xdr:colOff>
                    <xdr:row>6</xdr:row>
                    <xdr:rowOff>0</xdr:rowOff>
                  </to>
                </anchor>
              </controlPr>
            </control>
          </mc:Choice>
        </mc:AlternateContent>
        <mc:AlternateContent xmlns:mc="http://schemas.openxmlformats.org/markup-compatibility/2006">
          <mc:Choice Requires="x14">
            <control shapeId="5124" r:id="rId7" name="Check Box 4">
              <controlPr defaultSize="0" autoLine="0" autoPict="0">
                <anchor moveWithCells="1">
                  <from>
                    <xdr:col>4</xdr:col>
                    <xdr:colOff>47625</xdr:colOff>
                    <xdr:row>5</xdr:row>
                    <xdr:rowOff>200025</xdr:rowOff>
                  </from>
                  <to>
                    <xdr:col>4</xdr:col>
                    <xdr:colOff>390525</xdr:colOff>
                    <xdr:row>6</xdr:row>
                    <xdr:rowOff>161925</xdr:rowOff>
                  </to>
                </anchor>
              </controlPr>
            </control>
          </mc:Choice>
        </mc:AlternateContent>
        <mc:AlternateContent xmlns:mc="http://schemas.openxmlformats.org/markup-compatibility/2006">
          <mc:Choice Requires="x14">
            <control shapeId="5125" r:id="rId8" name="Check Box 5">
              <controlPr defaultSize="0" autoLine="0" autoPict="0">
                <anchor moveWithCells="1">
                  <from>
                    <xdr:col>7</xdr:col>
                    <xdr:colOff>47625</xdr:colOff>
                    <xdr:row>5</xdr:row>
                    <xdr:rowOff>28575</xdr:rowOff>
                  </from>
                  <to>
                    <xdr:col>7</xdr:col>
                    <xdr:colOff>390525</xdr:colOff>
                    <xdr:row>6</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58EE6-5502-4DE6-AF49-2027BBBE2F76}">
  <sheetPr>
    <tabColor theme="8" tint="0.39997558519241921"/>
  </sheetPr>
  <dimension ref="A1:K36"/>
  <sheetViews>
    <sheetView topLeftCell="A16" zoomScaleNormal="100" workbookViewId="0">
      <selection activeCell="D16" sqref="D16"/>
    </sheetView>
  </sheetViews>
  <sheetFormatPr baseColWidth="10" defaultRowHeight="12.75" x14ac:dyDescent="0.2"/>
  <cols>
    <col min="1" max="1" width="4.7109375" style="396" customWidth="1"/>
    <col min="2" max="2" width="14.85546875" style="396" customWidth="1"/>
    <col min="3" max="3" width="12.5703125" style="396" customWidth="1"/>
    <col min="4" max="6" width="8.7109375" style="396" customWidth="1"/>
    <col min="7" max="7" width="7.140625" style="396" bestFit="1" customWidth="1"/>
    <col min="8" max="8" width="3.28515625" style="396" customWidth="1"/>
    <col min="9" max="9" width="0.140625" style="396" hidden="1" customWidth="1"/>
    <col min="10" max="10" width="28.7109375" style="396" customWidth="1"/>
    <col min="11" max="11" width="5.140625" style="396" customWidth="1"/>
    <col min="12" max="12" width="24.28515625" style="396" customWidth="1"/>
    <col min="13" max="16384" width="11.42578125" style="396"/>
  </cols>
  <sheetData>
    <row r="1" spans="1:11" ht="24" thickBot="1" x14ac:dyDescent="0.25">
      <c r="A1" s="487" t="s">
        <v>196</v>
      </c>
      <c r="B1" s="486"/>
      <c r="C1" s="485"/>
      <c r="D1" s="485"/>
      <c r="E1" s="485"/>
      <c r="F1" s="485"/>
      <c r="G1" s="485"/>
      <c r="H1" s="485"/>
      <c r="I1" s="485"/>
      <c r="J1" s="484"/>
    </row>
    <row r="2" spans="1:11" ht="24.75" customHeight="1" x14ac:dyDescent="0.2">
      <c r="A2" s="483" t="s">
        <v>44</v>
      </c>
      <c r="B2" s="482"/>
      <c r="C2" s="179" t="str">
        <f>IF('1 sem a'!C2="","",'1 sem a'!C2:K2)</f>
        <v/>
      </c>
      <c r="D2" s="180"/>
      <c r="E2" s="180"/>
      <c r="F2" s="180"/>
      <c r="G2" s="180"/>
      <c r="H2" s="180"/>
      <c r="I2" s="180"/>
      <c r="J2" s="181"/>
      <c r="K2" s="479"/>
    </row>
    <row r="3" spans="1:11" ht="24.75" customHeight="1" x14ac:dyDescent="0.2">
      <c r="A3" s="481" t="s">
        <v>62</v>
      </c>
      <c r="B3" s="480"/>
      <c r="C3" s="184" t="str">
        <f>IF('1 sem a'!C3="","",'1 sem a'!C3:K3)</f>
        <v/>
      </c>
      <c r="D3" s="185"/>
      <c r="E3" s="185"/>
      <c r="F3" s="185"/>
      <c r="G3" s="185"/>
      <c r="H3" s="185"/>
      <c r="I3" s="185"/>
      <c r="J3" s="186"/>
      <c r="K3" s="479"/>
    </row>
    <row r="4" spans="1:11" ht="24.75" customHeight="1" x14ac:dyDescent="0.2">
      <c r="A4" s="481" t="s">
        <v>42</v>
      </c>
      <c r="B4" s="480"/>
      <c r="C4" s="184" t="str">
        <f>IF('1 sem a'!C4="","",'1 sem a'!C4:K4)</f>
        <v/>
      </c>
      <c r="D4" s="185"/>
      <c r="E4" s="185"/>
      <c r="F4" s="185"/>
      <c r="G4" s="185"/>
      <c r="H4" s="185"/>
      <c r="I4" s="185"/>
      <c r="J4" s="186"/>
      <c r="K4" s="479"/>
    </row>
    <row r="5" spans="1:11" ht="24.75" customHeight="1" thickBot="1" x14ac:dyDescent="0.25">
      <c r="A5" s="478" t="s">
        <v>62</v>
      </c>
      <c r="B5" s="477"/>
      <c r="C5" s="476" t="s">
        <v>159</v>
      </c>
      <c r="D5" s="474"/>
      <c r="E5" s="474"/>
      <c r="F5" s="474"/>
      <c r="G5" s="475" t="s">
        <v>158</v>
      </c>
      <c r="H5" s="474"/>
      <c r="I5" s="474"/>
      <c r="J5" s="473"/>
      <c r="K5" s="472"/>
    </row>
    <row r="6" spans="1:11" ht="13.5" thickBot="1" x14ac:dyDescent="0.25">
      <c r="A6" s="471" t="s">
        <v>165</v>
      </c>
      <c r="B6" s="471"/>
      <c r="C6" s="469"/>
      <c r="D6" s="469"/>
      <c r="E6" s="470"/>
      <c r="F6" s="469"/>
      <c r="G6" s="469"/>
      <c r="H6" s="469"/>
      <c r="I6" s="468"/>
      <c r="J6" s="408"/>
    </row>
    <row r="7" spans="1:11" x14ac:dyDescent="0.2">
      <c r="A7" s="467" t="s">
        <v>164</v>
      </c>
      <c r="B7" s="466"/>
      <c r="C7" s="465" t="s">
        <v>199</v>
      </c>
      <c r="D7" s="464"/>
      <c r="E7" s="464"/>
      <c r="F7" s="464"/>
      <c r="G7" s="464"/>
      <c r="H7" s="464"/>
      <c r="I7" s="464"/>
      <c r="J7" s="463" t="s">
        <v>200</v>
      </c>
    </row>
    <row r="8" spans="1:11" x14ac:dyDescent="0.2">
      <c r="A8" s="459" t="s">
        <v>157</v>
      </c>
      <c r="B8" s="458"/>
      <c r="C8" s="462" t="s">
        <v>160</v>
      </c>
      <c r="D8" s="461"/>
      <c r="E8" s="461"/>
      <c r="F8" s="461"/>
      <c r="G8" s="461"/>
      <c r="H8" s="461"/>
      <c r="I8" s="461"/>
      <c r="J8" s="460">
        <v>6</v>
      </c>
    </row>
    <row r="9" spans="1:11" x14ac:dyDescent="0.2">
      <c r="A9" s="459" t="s">
        <v>156</v>
      </c>
      <c r="B9" s="458"/>
      <c r="C9" s="462" t="s">
        <v>161</v>
      </c>
      <c r="D9" s="461"/>
      <c r="E9" s="461"/>
      <c r="F9" s="461"/>
      <c r="G9" s="461"/>
      <c r="H9" s="461"/>
      <c r="I9" s="461"/>
      <c r="J9" s="460">
        <v>5</v>
      </c>
    </row>
    <row r="10" spans="1:11" x14ac:dyDescent="0.2">
      <c r="A10" s="459" t="s">
        <v>155</v>
      </c>
      <c r="B10" s="458"/>
      <c r="C10" s="462" t="s">
        <v>162</v>
      </c>
      <c r="D10" s="461"/>
      <c r="E10" s="461"/>
      <c r="F10" s="461"/>
      <c r="G10" s="461"/>
      <c r="H10" s="461"/>
      <c r="I10" s="461"/>
      <c r="J10" s="460">
        <v>4</v>
      </c>
    </row>
    <row r="11" spans="1:11" ht="13.5" thickBot="1" x14ac:dyDescent="0.25">
      <c r="A11" s="459" t="s">
        <v>154</v>
      </c>
      <c r="B11" s="458"/>
      <c r="C11" s="457" t="s">
        <v>163</v>
      </c>
      <c r="D11" s="456"/>
      <c r="E11" s="456"/>
      <c r="F11" s="456"/>
      <c r="G11" s="456"/>
      <c r="H11" s="456"/>
      <c r="I11" s="456"/>
      <c r="J11" s="455">
        <v>3</v>
      </c>
    </row>
    <row r="12" spans="1:11" ht="27" customHeight="1" thickBot="1" x14ac:dyDescent="0.25">
      <c r="A12" s="228" t="s">
        <v>201</v>
      </c>
      <c r="B12" s="228"/>
      <c r="C12" s="454"/>
      <c r="D12" s="454"/>
      <c r="E12" s="454"/>
      <c r="F12" s="454"/>
      <c r="G12" s="454"/>
      <c r="H12" s="454"/>
      <c r="I12" s="454"/>
      <c r="J12" s="454"/>
    </row>
    <row r="13" spans="1:11" ht="25.5" x14ac:dyDescent="0.2">
      <c r="A13" s="453" t="s">
        <v>166</v>
      </c>
      <c r="B13" s="452"/>
      <c r="C13" s="451"/>
      <c r="D13" s="488" t="s">
        <v>174</v>
      </c>
      <c r="E13" s="450" t="s">
        <v>175</v>
      </c>
      <c r="F13" s="450" t="s">
        <v>176</v>
      </c>
      <c r="G13" s="449" t="s">
        <v>177</v>
      </c>
      <c r="H13" s="449"/>
      <c r="I13" s="448"/>
      <c r="J13" s="447"/>
    </row>
    <row r="14" spans="1:11" ht="24.75" customHeight="1" x14ac:dyDescent="0.2">
      <c r="A14" s="444" t="s">
        <v>167</v>
      </c>
      <c r="B14" s="433"/>
      <c r="C14" s="432"/>
      <c r="D14" s="446"/>
      <c r="E14" s="445">
        <v>3</v>
      </c>
      <c r="F14" s="442" t="str">
        <f>IF(D14="","",IF(D14&gt;6,"Fehler",SUM(D14*E14)))</f>
        <v/>
      </c>
      <c r="G14" s="511"/>
      <c r="H14" s="511"/>
      <c r="I14" s="511"/>
      <c r="J14" s="512"/>
    </row>
    <row r="15" spans="1:11" ht="24.75" customHeight="1" x14ac:dyDescent="0.2">
      <c r="A15" s="444" t="s">
        <v>168</v>
      </c>
      <c r="B15" s="433"/>
      <c r="C15" s="432"/>
      <c r="D15" s="446"/>
      <c r="E15" s="445">
        <v>1</v>
      </c>
      <c r="F15" s="442" t="str">
        <f>IF(D15="","",IF(D15&gt;6,"Fehler",SUM(D15*E15)))</f>
        <v/>
      </c>
      <c r="G15" s="511"/>
      <c r="H15" s="511"/>
      <c r="I15" s="511"/>
      <c r="J15" s="512"/>
    </row>
    <row r="16" spans="1:11" ht="24.75" customHeight="1" x14ac:dyDescent="0.2">
      <c r="A16" s="444" t="s">
        <v>169</v>
      </c>
      <c r="B16" s="433"/>
      <c r="C16" s="432"/>
      <c r="D16" s="446"/>
      <c r="E16" s="445">
        <v>1</v>
      </c>
      <c r="F16" s="442" t="str">
        <f>IF(D16="","",IF(D16&gt;6,"Fehler",SUM(D16*E16)))</f>
        <v/>
      </c>
      <c r="G16" s="511"/>
      <c r="H16" s="511"/>
      <c r="I16" s="511"/>
      <c r="J16" s="512"/>
    </row>
    <row r="17" spans="1:10" ht="24.75" customHeight="1" x14ac:dyDescent="0.2">
      <c r="A17" s="444" t="s">
        <v>170</v>
      </c>
      <c r="B17" s="433"/>
      <c r="C17" s="432"/>
      <c r="D17" s="446"/>
      <c r="E17" s="445">
        <v>1</v>
      </c>
      <c r="F17" s="442" t="str">
        <f>IF(D17="","",IF(D17&gt;6,"Fehler",SUM(D17*E17)))</f>
        <v/>
      </c>
      <c r="G17" s="511"/>
      <c r="H17" s="511"/>
      <c r="I17" s="511"/>
      <c r="J17" s="512"/>
    </row>
    <row r="18" spans="1:10" ht="24.75" customHeight="1" thickBot="1" x14ac:dyDescent="0.25">
      <c r="A18" s="444" t="s">
        <v>171</v>
      </c>
      <c r="B18" s="433"/>
      <c r="C18" s="432"/>
      <c r="D18" s="442" t="str">
        <f>'[1]Sem. 1 -5'!E21</f>
        <v/>
      </c>
      <c r="E18" s="443">
        <v>3</v>
      </c>
      <c r="F18" s="442" t="str">
        <f>IF(D18="","",IF(D18&gt;6,"Fehler",SUM(D18*E18)))</f>
        <v/>
      </c>
      <c r="G18" s="513"/>
      <c r="H18" s="513"/>
      <c r="I18" s="513"/>
      <c r="J18" s="514"/>
    </row>
    <row r="19" spans="1:10" x14ac:dyDescent="0.2">
      <c r="A19" s="441" t="s">
        <v>197</v>
      </c>
      <c r="B19" s="441"/>
      <c r="C19" s="441"/>
      <c r="D19" s="441"/>
      <c r="E19" s="441"/>
      <c r="F19" s="441"/>
      <c r="G19" s="441"/>
      <c r="H19" s="441"/>
      <c r="I19" s="441"/>
      <c r="J19" s="441"/>
    </row>
    <row r="20" spans="1:10" ht="15" customHeight="1" thickBot="1" x14ac:dyDescent="0.25">
      <c r="A20" s="440" t="s">
        <v>172</v>
      </c>
      <c r="B20" s="440"/>
      <c r="C20" s="440"/>
      <c r="D20" s="440"/>
      <c r="E20" s="440"/>
      <c r="F20" s="440"/>
      <c r="G20" s="440"/>
      <c r="H20" s="440"/>
      <c r="I20" s="440"/>
      <c r="J20" s="440"/>
    </row>
    <row r="21" spans="1:10" x14ac:dyDescent="0.2">
      <c r="A21" s="439" t="s">
        <v>178</v>
      </c>
      <c r="B21" s="438"/>
      <c r="C21" s="438"/>
      <c r="D21" s="438"/>
      <c r="E21" s="438"/>
      <c r="F21" s="438"/>
      <c r="G21" s="438"/>
      <c r="H21" s="437"/>
      <c r="I21" s="436" t="s">
        <v>153</v>
      </c>
      <c r="J21" s="435" t="str">
        <f>IF(SUM(F14:F18)=0,"",SUM(F14:F18))</f>
        <v/>
      </c>
    </row>
    <row r="22" spans="1:10" x14ac:dyDescent="0.2">
      <c r="A22" s="434" t="s">
        <v>179</v>
      </c>
      <c r="B22" s="433"/>
      <c r="C22" s="433"/>
      <c r="D22" s="433"/>
      <c r="E22" s="433"/>
      <c r="F22" s="433"/>
      <c r="G22" s="433"/>
      <c r="H22" s="432"/>
      <c r="I22" s="431" t="s">
        <v>153</v>
      </c>
      <c r="J22" s="430" t="str">
        <f>IF(J21="","",SUM(J21/9))</f>
        <v/>
      </c>
    </row>
    <row r="23" spans="1:10" ht="13.5" thickBot="1" x14ac:dyDescent="0.25">
      <c r="A23" s="429" t="s">
        <v>173</v>
      </c>
      <c r="B23" s="428"/>
      <c r="C23" s="428"/>
      <c r="D23" s="428"/>
      <c r="E23" s="428"/>
      <c r="F23" s="428"/>
      <c r="G23" s="428"/>
      <c r="H23" s="427"/>
      <c r="I23" s="426" t="s">
        <v>153</v>
      </c>
      <c r="J23" s="425" t="str">
        <f>IF(J21="","",ROUND((J22)*2,0)/2)</f>
        <v/>
      </c>
    </row>
    <row r="24" spans="1:10" ht="15" x14ac:dyDescent="0.25">
      <c r="A24" s="424" t="s">
        <v>180</v>
      </c>
      <c r="B24" s="424"/>
      <c r="C24" s="424"/>
      <c r="D24" s="424"/>
      <c r="E24" s="423"/>
      <c r="F24" s="423"/>
      <c r="G24" s="423"/>
      <c r="H24" s="423"/>
      <c r="I24" s="423"/>
      <c r="J24" s="423"/>
    </row>
    <row r="25" spans="1:10" ht="42" customHeight="1" x14ac:dyDescent="0.2">
      <c r="A25" s="221" t="s">
        <v>202</v>
      </c>
      <c r="B25" s="221"/>
      <c r="C25" s="221"/>
      <c r="D25" s="221"/>
      <c r="E25" s="221"/>
      <c r="F25" s="221"/>
      <c r="G25" s="221"/>
      <c r="H25" s="221"/>
      <c r="I25" s="221"/>
      <c r="J25" s="221"/>
    </row>
    <row r="26" spans="1:10" ht="30" customHeight="1" x14ac:dyDescent="0.2">
      <c r="A26" s="409" t="s">
        <v>4</v>
      </c>
      <c r="B26" s="415" t="str">
        <f>IF('[1]1. Sem. a'!$B$24="","",'[1]1. Sem. a'!$B$24:$D$24)</f>
        <v/>
      </c>
      <c r="C26" s="415"/>
      <c r="D26" s="415"/>
      <c r="E26" s="415"/>
      <c r="F26" s="422" t="s">
        <v>181</v>
      </c>
      <c r="G26" s="421"/>
      <c r="H26" s="420"/>
      <c r="I26" s="420"/>
      <c r="J26" s="420"/>
    </row>
    <row r="27" spans="1:10" ht="30" customHeight="1" x14ac:dyDescent="0.2">
      <c r="A27" s="409" t="s">
        <v>184</v>
      </c>
      <c r="B27" s="409"/>
      <c r="C27" s="409"/>
      <c r="D27" s="409"/>
      <c r="E27" s="419"/>
      <c r="F27" s="409"/>
      <c r="G27" s="418"/>
      <c r="H27" s="417"/>
      <c r="I27" s="417"/>
      <c r="J27" s="417"/>
    </row>
    <row r="28" spans="1:10" ht="30" customHeight="1" x14ac:dyDescent="0.2">
      <c r="A28" s="409" t="s">
        <v>182</v>
      </c>
      <c r="B28" s="409"/>
      <c r="C28" s="408"/>
      <c r="D28" s="408"/>
      <c r="E28" s="416"/>
      <c r="F28" s="408"/>
      <c r="G28" s="413"/>
      <c r="H28" s="412"/>
      <c r="I28" s="412"/>
      <c r="J28" s="412"/>
    </row>
    <row r="29" spans="1:10" ht="30" customHeight="1" x14ac:dyDescent="0.2">
      <c r="A29" s="415" t="s">
        <v>183</v>
      </c>
      <c r="B29" s="415"/>
      <c r="C29" s="414"/>
      <c r="D29" s="414"/>
      <c r="E29" s="414"/>
      <c r="F29" s="414"/>
      <c r="G29" s="413"/>
      <c r="H29" s="412"/>
      <c r="I29" s="412"/>
      <c r="J29" s="412"/>
    </row>
    <row r="30" spans="1:10" ht="27.75" customHeight="1" x14ac:dyDescent="0.2">
      <c r="A30" s="411" t="s">
        <v>185</v>
      </c>
      <c r="B30" s="411"/>
      <c r="C30" s="408"/>
      <c r="D30" s="409"/>
      <c r="E30" s="409"/>
      <c r="F30" s="408"/>
      <c r="G30" s="410"/>
      <c r="H30" s="410"/>
      <c r="I30" s="409"/>
      <c r="J30" s="408"/>
    </row>
    <row r="31" spans="1:10" ht="62.25" customHeight="1" thickBot="1" x14ac:dyDescent="0.25">
      <c r="A31" s="221" t="s">
        <v>186</v>
      </c>
      <c r="B31" s="221"/>
      <c r="C31" s="221"/>
      <c r="D31" s="221"/>
      <c r="E31" s="221"/>
      <c r="F31" s="221"/>
      <c r="G31" s="221"/>
      <c r="H31" s="221"/>
      <c r="I31" s="221"/>
      <c r="J31" s="221"/>
    </row>
    <row r="32" spans="1:10" ht="28.5" customHeight="1" x14ac:dyDescent="0.2">
      <c r="A32" s="292" t="s">
        <v>187</v>
      </c>
      <c r="B32" s="407"/>
      <c r="C32" s="142"/>
      <c r="D32" s="406" t="s">
        <v>188</v>
      </c>
      <c r="E32" s="405"/>
      <c r="F32" s="405"/>
      <c r="G32" s="405"/>
      <c r="H32" s="405"/>
      <c r="I32" s="405"/>
      <c r="J32" s="404"/>
    </row>
    <row r="33" spans="1:10" ht="12.75" customHeight="1" x14ac:dyDescent="0.2">
      <c r="A33" s="505"/>
      <c r="B33" s="506"/>
      <c r="C33" s="507"/>
      <c r="D33" s="491" t="s">
        <v>192</v>
      </c>
      <c r="E33" s="492"/>
      <c r="F33" s="495" t="s">
        <v>189</v>
      </c>
      <c r="G33" s="496"/>
      <c r="H33" s="489"/>
      <c r="I33" s="490"/>
      <c r="J33" s="403" t="s">
        <v>190</v>
      </c>
    </row>
    <row r="34" spans="1:10" ht="12.75" customHeight="1" x14ac:dyDescent="0.2">
      <c r="A34" s="505"/>
      <c r="B34" s="506"/>
      <c r="C34" s="507"/>
      <c r="D34" s="493" t="s">
        <v>193</v>
      </c>
      <c r="E34" s="494"/>
      <c r="F34" s="497" t="s">
        <v>189</v>
      </c>
      <c r="G34" s="402"/>
      <c r="H34" s="498"/>
      <c r="I34" s="499"/>
      <c r="J34" s="403" t="s">
        <v>191</v>
      </c>
    </row>
    <row r="35" spans="1:10" ht="12.75" customHeight="1" x14ac:dyDescent="0.2">
      <c r="A35" s="505"/>
      <c r="B35" s="506"/>
      <c r="C35" s="507"/>
      <c r="D35" s="493" t="s">
        <v>194</v>
      </c>
      <c r="E35" s="494"/>
      <c r="F35" s="497" t="s">
        <v>189</v>
      </c>
      <c r="G35" s="402"/>
      <c r="H35" s="498"/>
      <c r="I35" s="499"/>
      <c r="J35" s="403"/>
    </row>
    <row r="36" spans="1:10" ht="13.5" thickBot="1" x14ac:dyDescent="0.25">
      <c r="A36" s="508"/>
      <c r="B36" s="509"/>
      <c r="C36" s="510"/>
      <c r="D36" s="401"/>
      <c r="E36" s="398"/>
      <c r="F36" s="400"/>
      <c r="G36" s="399"/>
      <c r="H36" s="500"/>
      <c r="I36" s="398"/>
      <c r="J36" s="397"/>
    </row>
  </sheetData>
  <sheetProtection algorithmName="SHA-512" hashValue="OflfuwLPb3bxdZcEByyuyA9foAUlQ7p6kcOMJTN5KJa9et9ZTlGNJ4FYMwyzoVEm6K0xIPyyiseHGRaFNu3MPQ==" saltValue="EO9bzNq6FhIZkXx4L/qy+Q==" spinCount="100000" sheet="1" objects="1" scenarios="1" selectLockedCells="1" pivotTables="0"/>
  <mergeCells count="61">
    <mergeCell ref="A35:C35"/>
    <mergeCell ref="D35:E35"/>
    <mergeCell ref="H35:I35"/>
    <mergeCell ref="A36:C36"/>
    <mergeCell ref="A33:C33"/>
    <mergeCell ref="D33:E33"/>
    <mergeCell ref="H33:I33"/>
    <mergeCell ref="A34:C34"/>
    <mergeCell ref="D34:E34"/>
    <mergeCell ref="H34:I34"/>
    <mergeCell ref="G28:J28"/>
    <mergeCell ref="A29:F29"/>
    <mergeCell ref="G29:J29"/>
    <mergeCell ref="A30:B30"/>
    <mergeCell ref="A31:J31"/>
    <mergeCell ref="A32:C32"/>
    <mergeCell ref="D32:J32"/>
    <mergeCell ref="A23:H23"/>
    <mergeCell ref="A24:D24"/>
    <mergeCell ref="A25:J25"/>
    <mergeCell ref="B26:E26"/>
    <mergeCell ref="G26:J26"/>
    <mergeCell ref="G27:J27"/>
    <mergeCell ref="A18:C18"/>
    <mergeCell ref="G18:J18"/>
    <mergeCell ref="A19:J19"/>
    <mergeCell ref="A20:J20"/>
    <mergeCell ref="A21:H21"/>
    <mergeCell ref="A22:H22"/>
    <mergeCell ref="A15:C15"/>
    <mergeCell ref="G15:J15"/>
    <mergeCell ref="A16:C16"/>
    <mergeCell ref="G16:J16"/>
    <mergeCell ref="A17:C17"/>
    <mergeCell ref="G17:J17"/>
    <mergeCell ref="A11:B11"/>
    <mergeCell ref="C11:I11"/>
    <mergeCell ref="A12:J12"/>
    <mergeCell ref="A13:C13"/>
    <mergeCell ref="G13:J13"/>
    <mergeCell ref="A14:C14"/>
    <mergeCell ref="G14:J14"/>
    <mergeCell ref="A8:B8"/>
    <mergeCell ref="C8:I8"/>
    <mergeCell ref="A9:B9"/>
    <mergeCell ref="C9:I9"/>
    <mergeCell ref="A10:B10"/>
    <mergeCell ref="C10:I10"/>
    <mergeCell ref="A5:B5"/>
    <mergeCell ref="D5:F5"/>
    <mergeCell ref="H5:J5"/>
    <mergeCell ref="A6:B6"/>
    <mergeCell ref="A7:B7"/>
    <mergeCell ref="C7:I7"/>
    <mergeCell ref="A1:J1"/>
    <mergeCell ref="A2:B2"/>
    <mergeCell ref="C2:J2"/>
    <mergeCell ref="A3:B3"/>
    <mergeCell ref="C3:J3"/>
    <mergeCell ref="A4:B4"/>
    <mergeCell ref="C4:J4"/>
  </mergeCells>
  <pageMargins left="0.78740157480314965" right="0.78740157480314965" top="0.55118110236220474" bottom="0.98425196850393704" header="0.51181102362204722" footer="0.51181102362204722"/>
  <pageSetup paperSize="9" scale="75"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D45EB-C2E8-4A87-954C-66CC4D45551B}">
  <sheetPr>
    <tabColor theme="7" tint="0.39997558519241921"/>
  </sheetPr>
  <dimension ref="A1:K69"/>
  <sheetViews>
    <sheetView showGridLines="0" topLeftCell="A13" zoomScaleNormal="100" workbookViewId="0">
      <selection activeCell="A11" sqref="A1:XFD1048576"/>
    </sheetView>
  </sheetViews>
  <sheetFormatPr baseColWidth="10" defaultColWidth="11.42578125" defaultRowHeight="12.75" x14ac:dyDescent="0.2"/>
  <cols>
    <col min="1" max="1" width="5.7109375" style="1" customWidth="1"/>
    <col min="2" max="2" width="13.5703125" style="1" customWidth="1"/>
    <col min="3" max="3" width="10.7109375" style="1" customWidth="1"/>
    <col min="4" max="4" width="11.140625" style="1" customWidth="1"/>
    <col min="5" max="5" width="9.28515625" style="2" customWidth="1"/>
    <col min="6" max="6" width="7.42578125" style="1" customWidth="1"/>
    <col min="7" max="7" width="8.140625" style="1" customWidth="1"/>
    <col min="8" max="8" width="7.7109375" style="1" customWidth="1"/>
    <col min="9" max="9" width="11.140625" style="1" customWidth="1"/>
    <col min="10" max="10" width="8.140625" style="2" customWidth="1"/>
    <col min="11" max="11" width="6.7109375" style="2" customWidth="1"/>
    <col min="12" max="16384" width="11.42578125" style="1"/>
  </cols>
  <sheetData>
    <row r="1" spans="1:11" s="36" customFormat="1" ht="28.5" customHeight="1" thickBot="1" x14ac:dyDescent="0.25">
      <c r="A1" s="335" t="s">
        <v>55</v>
      </c>
      <c r="B1" s="336"/>
      <c r="C1" s="394"/>
      <c r="D1" s="394"/>
      <c r="E1" s="394"/>
      <c r="F1" s="394"/>
      <c r="G1" s="394"/>
      <c r="H1" s="394"/>
      <c r="I1" s="394"/>
      <c r="J1" s="394"/>
      <c r="K1" s="395"/>
    </row>
    <row r="2" spans="1:11" s="3" customFormat="1" ht="20.100000000000001" customHeight="1" x14ac:dyDescent="0.2">
      <c r="A2" s="343" t="s">
        <v>44</v>
      </c>
      <c r="B2" s="344"/>
      <c r="C2" s="393" t="str">
        <f>IF('1 sem a'!C2="","",'1 sem a'!C2:K2)</f>
        <v/>
      </c>
      <c r="D2" s="393"/>
      <c r="E2" s="393"/>
      <c r="F2" s="393"/>
      <c r="G2" s="393"/>
      <c r="H2" s="393"/>
      <c r="I2" s="393"/>
      <c r="J2" s="393"/>
      <c r="K2" s="393"/>
    </row>
    <row r="3" spans="1:11" s="3" customFormat="1" ht="20.100000000000001" customHeight="1" x14ac:dyDescent="0.2">
      <c r="A3" s="283" t="s">
        <v>43</v>
      </c>
      <c r="B3" s="284"/>
      <c r="C3" s="393" t="str">
        <f>IF('1 sem a'!C3="","",'1 sem a'!C3:K3)</f>
        <v/>
      </c>
      <c r="D3" s="393"/>
      <c r="E3" s="393"/>
      <c r="F3" s="393"/>
      <c r="G3" s="393"/>
      <c r="H3" s="393"/>
      <c r="I3" s="393"/>
      <c r="J3" s="393"/>
      <c r="K3" s="393"/>
    </row>
    <row r="4" spans="1:11" s="3" customFormat="1" ht="20.100000000000001" customHeight="1" x14ac:dyDescent="0.2">
      <c r="A4" s="283" t="s">
        <v>42</v>
      </c>
      <c r="B4" s="284"/>
      <c r="C4" s="393" t="str">
        <f>IF('1 sem a'!C4="","",'1 sem a'!C4:K4)</f>
        <v/>
      </c>
      <c r="D4" s="393"/>
      <c r="E4" s="393"/>
      <c r="F4" s="393"/>
      <c r="G4" s="393"/>
      <c r="H4" s="393"/>
      <c r="I4" s="393"/>
      <c r="J4" s="393"/>
      <c r="K4" s="393"/>
    </row>
    <row r="5" spans="1:11" s="3" customFormat="1" ht="20.100000000000001" customHeight="1" thickBot="1" x14ac:dyDescent="0.25">
      <c r="A5" s="345" t="s">
        <v>41</v>
      </c>
      <c r="B5" s="346"/>
      <c r="C5" s="353"/>
      <c r="D5" s="354"/>
      <c r="E5" s="354"/>
      <c r="F5" s="354"/>
      <c r="G5" s="354"/>
      <c r="H5" s="354"/>
      <c r="I5" s="354"/>
      <c r="J5" s="354"/>
      <c r="K5" s="355"/>
    </row>
    <row r="6" spans="1:11" s="3" customFormat="1" ht="20.100000000000001" customHeight="1" thickBot="1" x14ac:dyDescent="0.25">
      <c r="A6" s="356" t="s">
        <v>40</v>
      </c>
      <c r="B6" s="357"/>
      <c r="C6" s="339" t="s">
        <v>39</v>
      </c>
      <c r="D6" s="340"/>
      <c r="E6" s="341"/>
      <c r="F6" s="341"/>
      <c r="G6" s="341"/>
      <c r="H6" s="341"/>
      <c r="I6" s="341"/>
      <c r="J6" s="341"/>
      <c r="K6" s="342"/>
    </row>
    <row r="7" spans="1:11" s="3" customFormat="1" ht="25.5" customHeight="1" thickBot="1" x14ac:dyDescent="0.25">
      <c r="A7" s="368" t="s">
        <v>38</v>
      </c>
      <c r="B7" s="369"/>
      <c r="C7" s="371" t="s">
        <v>37</v>
      </c>
      <c r="D7" s="371"/>
      <c r="E7" s="371"/>
      <c r="F7" s="371"/>
      <c r="G7" s="371"/>
      <c r="H7" s="371"/>
      <c r="I7" s="371"/>
      <c r="J7" s="371"/>
      <c r="K7" s="372"/>
    </row>
    <row r="8" spans="1:11" s="3" customFormat="1" ht="33.75" customHeight="1" thickBot="1" x14ac:dyDescent="0.25">
      <c r="A8" s="321" t="s">
        <v>36</v>
      </c>
      <c r="B8" s="370"/>
      <c r="C8" s="333" t="s">
        <v>35</v>
      </c>
      <c r="D8" s="370"/>
      <c r="E8" s="35" t="s">
        <v>34</v>
      </c>
      <c r="F8" s="333" t="s">
        <v>33</v>
      </c>
      <c r="G8" s="322"/>
      <c r="H8" s="322"/>
      <c r="I8" s="370"/>
      <c r="J8" s="35" t="s">
        <v>32</v>
      </c>
      <c r="K8" s="34" t="s">
        <v>31</v>
      </c>
    </row>
    <row r="9" spans="1:11" s="3" customFormat="1" ht="54" customHeight="1" thickBot="1" x14ac:dyDescent="0.25">
      <c r="A9" s="310" t="s">
        <v>30</v>
      </c>
      <c r="B9" s="316"/>
      <c r="C9" s="373" t="s">
        <v>29</v>
      </c>
      <c r="D9" s="373"/>
      <c r="E9" s="22">
        <v>5</v>
      </c>
      <c r="F9" s="374"/>
      <c r="G9" s="374"/>
      <c r="H9" s="374"/>
      <c r="I9" s="374"/>
      <c r="J9" s="21"/>
      <c r="K9" s="15">
        <f>IF(J9&gt;E9,"Fehler",SUM(J9))</f>
        <v>0</v>
      </c>
    </row>
    <row r="10" spans="1:11" s="3" customFormat="1" ht="63" customHeight="1" thickBot="1" x14ac:dyDescent="0.25">
      <c r="A10" s="328" t="s">
        <v>28</v>
      </c>
      <c r="B10" s="375"/>
      <c r="C10" s="325" t="s">
        <v>27</v>
      </c>
      <c r="D10" s="325"/>
      <c r="E10" s="17">
        <v>5</v>
      </c>
      <c r="F10" s="327"/>
      <c r="G10" s="327"/>
      <c r="H10" s="327"/>
      <c r="I10" s="327"/>
      <c r="J10" s="16"/>
      <c r="K10" s="33">
        <f>IF(J10&gt;E10,"Fehler",SUM(J10))</f>
        <v>0</v>
      </c>
    </row>
    <row r="11" spans="1:11" s="3" customFormat="1" ht="39" customHeight="1" x14ac:dyDescent="0.2">
      <c r="A11" s="310" t="s">
        <v>26</v>
      </c>
      <c r="B11" s="311"/>
      <c r="C11" s="366" t="s">
        <v>25</v>
      </c>
      <c r="D11" s="366"/>
      <c r="E11" s="30">
        <v>5</v>
      </c>
      <c r="F11" s="367"/>
      <c r="G11" s="367"/>
      <c r="H11" s="367"/>
      <c r="I11" s="367"/>
      <c r="J11" s="29"/>
      <c r="K11" s="28" t="str">
        <f>IF(J11&gt;E11,"Fehler","")</f>
        <v/>
      </c>
    </row>
    <row r="12" spans="1:11" s="3" customFormat="1" ht="35.1" customHeight="1" x14ac:dyDescent="0.2">
      <c r="A12" s="312"/>
      <c r="B12" s="313"/>
      <c r="C12" s="364" t="s">
        <v>24</v>
      </c>
      <c r="D12" s="364"/>
      <c r="E12" s="27">
        <v>3</v>
      </c>
      <c r="F12" s="363"/>
      <c r="G12" s="363"/>
      <c r="H12" s="363"/>
      <c r="I12" s="363"/>
      <c r="J12" s="26"/>
      <c r="K12" s="25" t="str">
        <f>IF(J12&gt;E12,"Fehler","")</f>
        <v/>
      </c>
    </row>
    <row r="13" spans="1:11" s="3" customFormat="1" ht="33.950000000000003" customHeight="1" thickBot="1" x14ac:dyDescent="0.25">
      <c r="A13" s="314"/>
      <c r="B13" s="315"/>
      <c r="C13" s="364" t="s">
        <v>23</v>
      </c>
      <c r="D13" s="364"/>
      <c r="E13" s="27">
        <v>2</v>
      </c>
      <c r="F13" s="363"/>
      <c r="G13" s="363"/>
      <c r="H13" s="363"/>
      <c r="I13" s="363"/>
      <c r="J13" s="26"/>
      <c r="K13" s="20">
        <f>IF(J11&gt;E11,"Fehler",IF(J12&gt;E12,"Fehler",IF(J13&gt;E13,"Fehler",SUM(J11:J13))))</f>
        <v>0</v>
      </c>
    </row>
    <row r="14" spans="1:11" s="3" customFormat="1" ht="36" customHeight="1" x14ac:dyDescent="0.2">
      <c r="A14" s="310" t="s">
        <v>22</v>
      </c>
      <c r="B14" s="316"/>
      <c r="C14" s="366" t="s">
        <v>21</v>
      </c>
      <c r="D14" s="366"/>
      <c r="E14" s="30">
        <v>5</v>
      </c>
      <c r="F14" s="358"/>
      <c r="G14" s="359"/>
      <c r="H14" s="359"/>
      <c r="I14" s="360"/>
      <c r="J14" s="29"/>
      <c r="K14" s="28" t="str">
        <f>IF(J14&gt;E14,"Fehler","")</f>
        <v/>
      </c>
    </row>
    <row r="15" spans="1:11" s="3" customFormat="1" ht="38.1" customHeight="1" thickBot="1" x14ac:dyDescent="0.25">
      <c r="A15" s="361"/>
      <c r="B15" s="362"/>
      <c r="C15" s="365" t="s">
        <v>20</v>
      </c>
      <c r="D15" s="365"/>
      <c r="E15" s="32">
        <v>5</v>
      </c>
      <c r="F15" s="303"/>
      <c r="G15" s="304"/>
      <c r="H15" s="304"/>
      <c r="I15" s="305"/>
      <c r="J15" s="31"/>
      <c r="K15" s="20">
        <f>IF(J14&gt;E14,"Fehler",IF(J15&gt;E15,"Fehler",SUM(J14:J15)))</f>
        <v>0</v>
      </c>
    </row>
    <row r="16" spans="1:11" s="3" customFormat="1" ht="38.1" customHeight="1" x14ac:dyDescent="0.2">
      <c r="A16" s="310" t="s">
        <v>19</v>
      </c>
      <c r="B16" s="316"/>
      <c r="C16" s="317" t="s">
        <v>18</v>
      </c>
      <c r="D16" s="318"/>
      <c r="E16" s="30">
        <v>10</v>
      </c>
      <c r="F16" s="297"/>
      <c r="G16" s="298"/>
      <c r="H16" s="298"/>
      <c r="I16" s="299"/>
      <c r="J16" s="29"/>
      <c r="K16" s="28" t="str">
        <f>IF(J16&gt;E16,"Fehler","")</f>
        <v/>
      </c>
    </row>
    <row r="17" spans="1:11" s="3" customFormat="1" ht="39" customHeight="1" x14ac:dyDescent="0.2">
      <c r="A17" s="24"/>
      <c r="B17" s="23"/>
      <c r="C17" s="306" t="s">
        <v>17</v>
      </c>
      <c r="D17" s="307"/>
      <c r="E17" s="27">
        <v>10</v>
      </c>
      <c r="F17" s="300"/>
      <c r="G17" s="301"/>
      <c r="H17" s="301"/>
      <c r="I17" s="302"/>
      <c r="J17" s="26"/>
      <c r="K17" s="25" t="str">
        <f>IF(J17&gt;E17,"Fehler","")</f>
        <v/>
      </c>
    </row>
    <row r="18" spans="1:11" s="3" customFormat="1" ht="35.1" customHeight="1" x14ac:dyDescent="0.2">
      <c r="A18" s="24"/>
      <c r="B18" s="23"/>
      <c r="C18" s="306" t="s">
        <v>16</v>
      </c>
      <c r="D18" s="307"/>
      <c r="E18" s="27">
        <v>10</v>
      </c>
      <c r="F18" s="300"/>
      <c r="G18" s="301"/>
      <c r="H18" s="301"/>
      <c r="I18" s="302"/>
      <c r="J18" s="26"/>
      <c r="K18" s="25" t="str">
        <f>IF(J18&gt;E18,"Fehler","")</f>
        <v/>
      </c>
    </row>
    <row r="19" spans="1:11" s="3" customFormat="1" ht="35.1" customHeight="1" x14ac:dyDescent="0.2">
      <c r="A19" s="24"/>
      <c r="B19" s="23"/>
      <c r="C19" s="306" t="s">
        <v>15</v>
      </c>
      <c r="D19" s="307"/>
      <c r="E19" s="27">
        <v>10</v>
      </c>
      <c r="F19" s="300"/>
      <c r="G19" s="301"/>
      <c r="H19" s="301"/>
      <c r="I19" s="302"/>
      <c r="J19" s="26"/>
      <c r="K19" s="25" t="str">
        <f>IF(J19&gt;E19,"Fehler","")</f>
        <v/>
      </c>
    </row>
    <row r="20" spans="1:11" s="3" customFormat="1" ht="39.950000000000003" customHeight="1" thickBot="1" x14ac:dyDescent="0.25">
      <c r="A20" s="24"/>
      <c r="B20" s="23"/>
      <c r="C20" s="308" t="s">
        <v>14</v>
      </c>
      <c r="D20" s="309"/>
      <c r="E20" s="22">
        <v>10</v>
      </c>
      <c r="F20" s="303"/>
      <c r="G20" s="304"/>
      <c r="H20" s="304"/>
      <c r="I20" s="305"/>
      <c r="J20" s="21"/>
      <c r="K20" s="20">
        <f>IF(J16&gt;E16,"Fehler",IF(J17&gt;E17,"Fehler",IF(J18&gt;E18,"Fehler",IF(J19&gt;E19,"Fehler",IF(J20&gt;E20,"Fehler",SUM(J16:J20))))))</f>
        <v>0</v>
      </c>
    </row>
    <row r="21" spans="1:11" s="3" customFormat="1" ht="47.1" customHeight="1" thickBot="1" x14ac:dyDescent="0.25">
      <c r="A21" s="310" t="s">
        <v>13</v>
      </c>
      <c r="B21" s="316"/>
      <c r="C21" s="324" t="s">
        <v>12</v>
      </c>
      <c r="D21" s="324"/>
      <c r="E21" s="19">
        <v>10</v>
      </c>
      <c r="F21" s="326"/>
      <c r="G21" s="326"/>
      <c r="H21" s="326"/>
      <c r="I21" s="326"/>
      <c r="J21" s="18"/>
      <c r="K21" s="15">
        <f>IF(J21&gt;E21,"Fehler",SUM(J21))</f>
        <v>0</v>
      </c>
    </row>
    <row r="22" spans="1:11" s="3" customFormat="1" ht="39" customHeight="1" thickBot="1" x14ac:dyDescent="0.25">
      <c r="A22" s="328" t="s">
        <v>11</v>
      </c>
      <c r="B22" s="329"/>
      <c r="C22" s="325" t="s">
        <v>10</v>
      </c>
      <c r="D22" s="325"/>
      <c r="E22" s="17">
        <v>10</v>
      </c>
      <c r="F22" s="327"/>
      <c r="G22" s="327"/>
      <c r="H22" s="327"/>
      <c r="I22" s="327"/>
      <c r="J22" s="16"/>
      <c r="K22" s="15">
        <f>IF(J22&gt;E22,"Fehler",SUM(J22))</f>
        <v>0</v>
      </c>
    </row>
    <row r="23" spans="1:11" s="3" customFormat="1" ht="45.75" customHeight="1" thickBot="1" x14ac:dyDescent="0.25">
      <c r="A23" s="321" t="s">
        <v>9</v>
      </c>
      <c r="B23" s="322"/>
      <c r="C23" s="323"/>
      <c r="D23" s="13" t="s">
        <v>8</v>
      </c>
      <c r="E23" s="333" t="s">
        <v>7</v>
      </c>
      <c r="F23" s="323"/>
      <c r="G23" s="323"/>
      <c r="H23" s="14">
        <f>IF(K9="Fehler","Fehler",IF(K10="Fehler","Fehler",IF(K13="Fehler","Fehler",IF(K15="Fehler","Fehler",IF(K20="Fehler","Fehler",IF(K21="Fehler","Fehler",IF(K22="Fehler","Fehler",SUM(J9:J22))))))))</f>
        <v>0</v>
      </c>
      <c r="I23" s="13" t="s">
        <v>6</v>
      </c>
      <c r="J23" s="12" t="s">
        <v>5</v>
      </c>
      <c r="K23" s="11" t="str">
        <f>IF(H23="Fehler","Fehler",IF(SUM(K9:K22)=0,"",ROUND(SUM(((H23/100)*5)+1)*2,0)/2))</f>
        <v/>
      </c>
    </row>
    <row r="24" spans="1:11" s="3" customFormat="1" ht="16.5" customHeight="1" x14ac:dyDescent="0.2">
      <c r="A24" s="8" t="s">
        <v>4</v>
      </c>
      <c r="B24" s="330"/>
      <c r="C24" s="330"/>
      <c r="D24" s="330"/>
      <c r="E24" s="10"/>
      <c r="F24" s="9" t="s">
        <v>3</v>
      </c>
      <c r="G24" s="331"/>
      <c r="H24" s="332"/>
      <c r="I24" s="332"/>
      <c r="J24" s="332"/>
      <c r="K24" s="332"/>
    </row>
    <row r="25" spans="1:11" s="3" customFormat="1" ht="23.25" customHeight="1" x14ac:dyDescent="0.2">
      <c r="A25" s="8" t="s">
        <v>2</v>
      </c>
      <c r="B25" s="8"/>
      <c r="C25" s="8"/>
      <c r="D25" s="8"/>
      <c r="E25" s="7"/>
      <c r="F25" s="8" t="s">
        <v>1</v>
      </c>
      <c r="G25" s="8"/>
      <c r="H25" s="8"/>
      <c r="I25" s="8"/>
      <c r="J25" s="7"/>
      <c r="K25" s="7"/>
    </row>
    <row r="26" spans="1:11" s="3" customFormat="1" ht="15" customHeight="1" x14ac:dyDescent="0.2">
      <c r="A26" s="334"/>
      <c r="B26" s="334"/>
      <c r="C26" s="334"/>
      <c r="D26" s="334"/>
      <c r="E26" s="6"/>
      <c r="F26" s="334"/>
      <c r="G26" s="334"/>
      <c r="H26" s="334"/>
      <c r="I26" s="334"/>
      <c r="J26" s="334"/>
      <c r="K26" s="334"/>
    </row>
    <row r="27" spans="1:11" s="5" customFormat="1" ht="41.25" customHeight="1" x14ac:dyDescent="0.2">
      <c r="A27" s="319" t="s">
        <v>0</v>
      </c>
      <c r="B27" s="319"/>
      <c r="C27" s="320"/>
      <c r="D27" s="320"/>
      <c r="E27" s="320"/>
      <c r="F27" s="320"/>
      <c r="G27" s="320"/>
      <c r="H27" s="320"/>
      <c r="I27" s="320"/>
      <c r="J27" s="320"/>
      <c r="K27" s="320"/>
    </row>
    <row r="28" spans="1:11" s="3" customFormat="1" ht="36.75" customHeight="1" x14ac:dyDescent="0.2">
      <c r="E28" s="4"/>
      <c r="J28" s="4"/>
      <c r="K28" s="4"/>
    </row>
    <row r="29" spans="1:11" s="3" customFormat="1" x14ac:dyDescent="0.2">
      <c r="E29" s="4"/>
      <c r="J29" s="4"/>
      <c r="K29" s="4"/>
    </row>
    <row r="30" spans="1:11" s="3" customFormat="1" x14ac:dyDescent="0.2">
      <c r="E30" s="4"/>
      <c r="J30" s="4"/>
      <c r="K30" s="4"/>
    </row>
    <row r="31" spans="1:11" s="3" customFormat="1" x14ac:dyDescent="0.2">
      <c r="E31" s="4"/>
      <c r="J31" s="4"/>
      <c r="K31" s="4"/>
    </row>
    <row r="32" spans="1:11" s="3" customFormat="1" x14ac:dyDescent="0.2">
      <c r="E32" s="4"/>
      <c r="J32" s="4"/>
      <c r="K32" s="4"/>
    </row>
    <row r="33" spans="5:11" s="3" customFormat="1" x14ac:dyDescent="0.2">
      <c r="E33" s="4"/>
      <c r="J33" s="4"/>
      <c r="K33" s="4"/>
    </row>
    <row r="34" spans="5:11" s="3" customFormat="1" x14ac:dyDescent="0.2">
      <c r="E34" s="4"/>
      <c r="J34" s="4"/>
      <c r="K34" s="4"/>
    </row>
    <row r="35" spans="5:11" s="3" customFormat="1" x14ac:dyDescent="0.2">
      <c r="E35" s="4"/>
      <c r="J35" s="4"/>
      <c r="K35" s="4"/>
    </row>
    <row r="36" spans="5:11" s="3" customFormat="1" x14ac:dyDescent="0.2">
      <c r="E36" s="4"/>
      <c r="J36" s="4"/>
      <c r="K36" s="4"/>
    </row>
    <row r="37" spans="5:11" s="3" customFormat="1" x14ac:dyDescent="0.2">
      <c r="E37" s="4"/>
      <c r="J37" s="4"/>
      <c r="K37" s="4"/>
    </row>
    <row r="38" spans="5:11" s="3" customFormat="1" x14ac:dyDescent="0.2">
      <c r="E38" s="4"/>
      <c r="J38" s="4"/>
      <c r="K38" s="4"/>
    </row>
    <row r="39" spans="5:11" s="3" customFormat="1" x14ac:dyDescent="0.2">
      <c r="E39" s="4"/>
      <c r="J39" s="4"/>
      <c r="K39" s="4"/>
    </row>
    <row r="40" spans="5:11" s="3" customFormat="1" x14ac:dyDescent="0.2">
      <c r="E40" s="4"/>
      <c r="J40" s="4"/>
      <c r="K40" s="4"/>
    </row>
    <row r="41" spans="5:11" s="3" customFormat="1" x14ac:dyDescent="0.2">
      <c r="E41" s="4"/>
      <c r="J41" s="4"/>
      <c r="K41" s="4"/>
    </row>
    <row r="42" spans="5:11" s="3" customFormat="1" x14ac:dyDescent="0.2">
      <c r="E42" s="4"/>
      <c r="J42" s="4"/>
      <c r="K42" s="4"/>
    </row>
    <row r="43" spans="5:11" s="3" customFormat="1" x14ac:dyDescent="0.2">
      <c r="E43" s="4"/>
      <c r="J43" s="4"/>
      <c r="K43" s="4"/>
    </row>
    <row r="44" spans="5:11" s="3" customFormat="1" x14ac:dyDescent="0.2">
      <c r="E44" s="4"/>
      <c r="J44" s="4"/>
      <c r="K44" s="4"/>
    </row>
    <row r="45" spans="5:11" s="3" customFormat="1" x14ac:dyDescent="0.2">
      <c r="E45" s="4"/>
      <c r="J45" s="4"/>
      <c r="K45" s="4"/>
    </row>
    <row r="46" spans="5:11" s="3" customFormat="1" x14ac:dyDescent="0.2">
      <c r="E46" s="4"/>
      <c r="J46" s="4"/>
      <c r="K46" s="4"/>
    </row>
    <row r="47" spans="5:11" s="3" customFormat="1" x14ac:dyDescent="0.2">
      <c r="E47" s="4"/>
      <c r="J47" s="4"/>
      <c r="K47" s="4"/>
    </row>
    <row r="48" spans="5:11" s="3" customFormat="1" x14ac:dyDescent="0.2">
      <c r="E48" s="4"/>
      <c r="J48" s="4"/>
      <c r="K48" s="4"/>
    </row>
    <row r="49" spans="5:11" s="3" customFormat="1" x14ac:dyDescent="0.2">
      <c r="E49" s="4"/>
      <c r="J49" s="4"/>
      <c r="K49" s="4"/>
    </row>
    <row r="50" spans="5:11" s="3" customFormat="1" x14ac:dyDescent="0.2">
      <c r="E50" s="4"/>
      <c r="J50" s="4"/>
      <c r="K50" s="4"/>
    </row>
    <row r="51" spans="5:11" s="3" customFormat="1" x14ac:dyDescent="0.2">
      <c r="E51" s="4"/>
      <c r="J51" s="4"/>
      <c r="K51" s="4"/>
    </row>
    <row r="52" spans="5:11" s="3" customFormat="1" x14ac:dyDescent="0.2">
      <c r="E52" s="4"/>
      <c r="J52" s="4"/>
      <c r="K52" s="4"/>
    </row>
    <row r="53" spans="5:11" s="3" customFormat="1" x14ac:dyDescent="0.2">
      <c r="E53" s="4"/>
      <c r="J53" s="4"/>
      <c r="K53" s="4"/>
    </row>
    <row r="54" spans="5:11" s="3" customFormat="1" x14ac:dyDescent="0.2">
      <c r="E54" s="4"/>
      <c r="J54" s="4"/>
      <c r="K54" s="4"/>
    </row>
    <row r="55" spans="5:11" s="3" customFormat="1" x14ac:dyDescent="0.2">
      <c r="E55" s="4"/>
      <c r="J55" s="4"/>
      <c r="K55" s="4"/>
    </row>
    <row r="56" spans="5:11" s="3" customFormat="1" x14ac:dyDescent="0.2">
      <c r="E56" s="4"/>
      <c r="J56" s="4"/>
      <c r="K56" s="4"/>
    </row>
    <row r="57" spans="5:11" s="3" customFormat="1" x14ac:dyDescent="0.2">
      <c r="E57" s="4"/>
      <c r="J57" s="4"/>
      <c r="K57" s="4"/>
    </row>
    <row r="58" spans="5:11" s="3" customFormat="1" x14ac:dyDescent="0.2">
      <c r="E58" s="4"/>
      <c r="J58" s="4"/>
      <c r="K58" s="4"/>
    </row>
    <row r="59" spans="5:11" s="3" customFormat="1" x14ac:dyDescent="0.2">
      <c r="E59" s="4"/>
      <c r="J59" s="4"/>
      <c r="K59" s="4"/>
    </row>
    <row r="60" spans="5:11" s="3" customFormat="1" x14ac:dyDescent="0.2">
      <c r="E60" s="4"/>
      <c r="J60" s="4"/>
      <c r="K60" s="4"/>
    </row>
    <row r="61" spans="5:11" s="3" customFormat="1" x14ac:dyDescent="0.2">
      <c r="E61" s="4"/>
      <c r="J61" s="4"/>
      <c r="K61" s="4"/>
    </row>
    <row r="62" spans="5:11" s="3" customFormat="1" x14ac:dyDescent="0.2">
      <c r="E62" s="4"/>
      <c r="J62" s="4"/>
      <c r="K62" s="4"/>
    </row>
    <row r="63" spans="5:11" s="3" customFormat="1" x14ac:dyDescent="0.2">
      <c r="E63" s="4"/>
      <c r="J63" s="4"/>
      <c r="K63" s="4"/>
    </row>
    <row r="64" spans="5:11" s="3" customFormat="1" x14ac:dyDescent="0.2">
      <c r="E64" s="4"/>
      <c r="J64" s="4"/>
      <c r="K64" s="4"/>
    </row>
    <row r="65" spans="1:11" s="3" customFormat="1" x14ac:dyDescent="0.2">
      <c r="E65" s="4"/>
      <c r="J65" s="4"/>
      <c r="K65" s="4"/>
    </row>
    <row r="66" spans="1:11" s="3" customFormat="1" x14ac:dyDescent="0.2">
      <c r="E66" s="4"/>
      <c r="J66" s="4"/>
      <c r="K66" s="4"/>
    </row>
    <row r="67" spans="1:11" s="3" customFormat="1" x14ac:dyDescent="0.2">
      <c r="E67" s="4"/>
      <c r="J67" s="4"/>
      <c r="K67" s="4"/>
    </row>
    <row r="68" spans="1:11" s="3" customFormat="1" x14ac:dyDescent="0.2">
      <c r="E68" s="4"/>
      <c r="J68" s="4"/>
      <c r="K68" s="4"/>
    </row>
    <row r="69" spans="1:11" s="3" customFormat="1" x14ac:dyDescent="0.2">
      <c r="A69" s="1"/>
      <c r="B69" s="1"/>
      <c r="C69" s="1"/>
      <c r="D69" s="1"/>
      <c r="E69" s="2"/>
      <c r="F69" s="1"/>
      <c r="G69" s="1"/>
      <c r="H69" s="1"/>
      <c r="I69" s="1"/>
      <c r="J69" s="2"/>
      <c r="K69" s="2"/>
    </row>
  </sheetData>
  <sheetProtection algorithmName="SHA-512" hashValue="WrAnneY3tspgWnz6Un6uNOeSuIN3cFn5Q0krG6Xd4VOg+Y5Jc2u/rcDacn0Q6zR9Ha+S+FWX860u6qF5oG6UJQ==" saltValue="Th/8FR0OjMhNCFq94yJK9A==" spinCount="100000" sheet="1" objects="1" scenarios="1" formatCells="0" selectLockedCells="1" pivotTables="0" selectUnlockedCells="1"/>
  <mergeCells count="59">
    <mergeCell ref="A4:B4"/>
    <mergeCell ref="C4:K4"/>
    <mergeCell ref="A1:K1"/>
    <mergeCell ref="A2:B2"/>
    <mergeCell ref="C2:K2"/>
    <mergeCell ref="A3:B3"/>
    <mergeCell ref="C3:K3"/>
    <mergeCell ref="A5:B5"/>
    <mergeCell ref="C5:K5"/>
    <mergeCell ref="A6:B6"/>
    <mergeCell ref="C6:K6"/>
    <mergeCell ref="A7:B7"/>
    <mergeCell ref="C7:K7"/>
    <mergeCell ref="A8:B8"/>
    <mergeCell ref="C8:D8"/>
    <mergeCell ref="F8:I8"/>
    <mergeCell ref="A9:B9"/>
    <mergeCell ref="C9:D9"/>
    <mergeCell ref="F9:I9"/>
    <mergeCell ref="A10:B10"/>
    <mergeCell ref="C10:D10"/>
    <mergeCell ref="F10:I10"/>
    <mergeCell ref="A11:B13"/>
    <mergeCell ref="C11:D11"/>
    <mergeCell ref="F11:I11"/>
    <mergeCell ref="C12:D12"/>
    <mergeCell ref="F12:I12"/>
    <mergeCell ref="C13:D13"/>
    <mergeCell ref="F13:I13"/>
    <mergeCell ref="C18:D18"/>
    <mergeCell ref="F18:I18"/>
    <mergeCell ref="A14:B14"/>
    <mergeCell ref="C14:D14"/>
    <mergeCell ref="F14:I14"/>
    <mergeCell ref="A15:B15"/>
    <mergeCell ref="C15:D15"/>
    <mergeCell ref="F15:I15"/>
    <mergeCell ref="A16:B16"/>
    <mergeCell ref="C16:D16"/>
    <mergeCell ref="F16:I16"/>
    <mergeCell ref="C17:D17"/>
    <mergeCell ref="F17:I17"/>
    <mergeCell ref="C19:D19"/>
    <mergeCell ref="F19:I19"/>
    <mergeCell ref="C20:D20"/>
    <mergeCell ref="F20:I20"/>
    <mergeCell ref="A21:B21"/>
    <mergeCell ref="C21:D21"/>
    <mergeCell ref="F21:I21"/>
    <mergeCell ref="A26:D26"/>
    <mergeCell ref="F26:K26"/>
    <mergeCell ref="A27:K27"/>
    <mergeCell ref="A22:B22"/>
    <mergeCell ref="C22:D22"/>
    <mergeCell ref="F22:I22"/>
    <mergeCell ref="A23:C23"/>
    <mergeCell ref="E23:G23"/>
    <mergeCell ref="B24:D24"/>
    <mergeCell ref="G24:K24"/>
  </mergeCells>
  <pageMargins left="0.51181102362204722" right="0.23622047244094491" top="0.55118110236220474" bottom="0.15748031496062992" header="0.19685039370078741" footer="0"/>
  <pageSetup paperSize="9" scale="85" orientation="portrait" r:id="rId1"/>
  <headerFooter>
    <oddHeader>&amp;L&amp;6Plan de formation Forestier bûcheron CFC du 12.06.2019&amp;R&amp;6Annexe : Exigences relatives au dossier de formation</oddHeader>
    <oddFooter>&amp;L&amp;6Ortra Forêt Suisse / Codoc&amp;R&amp;6 4ème édition : 06.12.2023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Line="0" autoPict="0">
                <anchor moveWithCells="1">
                  <from>
                    <xdr:col>2</xdr:col>
                    <xdr:colOff>47625</xdr:colOff>
                    <xdr:row>5</xdr:row>
                    <xdr:rowOff>28575</xdr:rowOff>
                  </from>
                  <to>
                    <xdr:col>2</xdr:col>
                    <xdr:colOff>390525</xdr:colOff>
                    <xdr:row>5</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8</vt:i4>
      </vt:variant>
    </vt:vector>
  </HeadingPairs>
  <TitlesOfParts>
    <vt:vector size="26" baseType="lpstr">
      <vt:lpstr>infos</vt:lpstr>
      <vt:lpstr>exemple</vt:lpstr>
      <vt:lpstr>1 sem a</vt:lpstr>
      <vt:lpstr>1 sem b</vt:lpstr>
      <vt:lpstr>notation 1 sem</vt:lpstr>
      <vt:lpstr>2 sem a</vt:lpstr>
      <vt:lpstr>2 sem b</vt:lpstr>
      <vt:lpstr>notation 2 sem</vt:lpstr>
      <vt:lpstr>3 sem a</vt:lpstr>
      <vt:lpstr>3 sem b</vt:lpstr>
      <vt:lpstr>notation 3 sem</vt:lpstr>
      <vt:lpstr>4 sem a</vt:lpstr>
      <vt:lpstr>4 sem b</vt:lpstr>
      <vt:lpstr>notation 4 sem</vt:lpstr>
      <vt:lpstr>5 sem a</vt:lpstr>
      <vt:lpstr>5 sem. b</vt:lpstr>
      <vt:lpstr>notation 5 sem</vt:lpstr>
      <vt:lpstr>notation sem 1 -5</vt:lpstr>
      <vt:lpstr>exemple!Druckbereich</vt:lpstr>
      <vt:lpstr>infos!Druckbereich</vt:lpstr>
      <vt:lpstr>'notation 1 sem'!Druckbereich</vt:lpstr>
      <vt:lpstr>'notation 2 sem'!Druckbereich</vt:lpstr>
      <vt:lpstr>'notation 3 sem'!Druckbereich</vt:lpstr>
      <vt:lpstr>'notation 4 sem'!Druckbereich</vt:lpstr>
      <vt:lpstr>'notation 5 sem'!Druckbereich</vt:lpstr>
      <vt:lpstr>'notation sem 1 -5'!Druckbereich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Nataša Plesničar</dc:creator>
  <cp:lastModifiedBy>Natasa Plesnicar</cp:lastModifiedBy>
  <cp:lastPrinted>2025-10-23T11:44:21Z</cp:lastPrinted>
  <dcterms:created xsi:type="dcterms:W3CDTF">2025-10-17T07:19:56Z</dcterms:created>
  <dcterms:modified xsi:type="dcterms:W3CDTF">2026-04-29T14:07:50Z</dcterms:modified>
</cp:coreProperties>
</file>